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user\Desktop\ESPECIALISTA SSO 2022 MJ\IPERC\"/>
    </mc:Choice>
  </mc:AlternateContent>
  <xr:revisionPtr revIDLastSave="0" documentId="13_ncr:1_{C6B9020E-2BE9-4424-B519-3CDFB7F2BA4A}" xr6:coauthVersionLast="47" xr6:coauthVersionMax="47" xr10:uidLastSave="{00000000-0000-0000-0000-000000000000}"/>
  <bookViews>
    <workbookView xWindow="-120" yWindow="-120" windowWidth="29040" windowHeight="15840" tabRatio="575" xr2:uid="{00000000-000D-0000-FFFF-FFFF00000000}"/>
  </bookViews>
  <sheets>
    <sheet name="IPERC" sheetId="1" r:id="rId1"/>
    <sheet name="PELIGROS " sheetId="2" r:id="rId2"/>
    <sheet name="GRADO PELIGROSIDAD " sheetId="3" r:id="rId3"/>
    <sheet name="Hoja1" sheetId="5" state="hidden" r:id="rId4"/>
  </sheets>
  <definedNames>
    <definedName name="_xlnm._FilterDatabase" localSheetId="0" hidden="1">IPERC!$A$13:$AI$35</definedName>
  </definedNames>
  <calcPr calcId="191029"/>
</workbook>
</file>

<file path=xl/calcChain.xml><?xml version="1.0" encoding="utf-8"?>
<calcChain xmlns="http://schemas.openxmlformats.org/spreadsheetml/2006/main">
  <c r="AJ15" i="1" l="1"/>
  <c r="AJ16" i="1"/>
  <c r="AL16" i="1" s="1"/>
  <c r="AM16" i="1" s="1"/>
  <c r="AN16" i="1" s="1"/>
  <c r="V15" i="1"/>
  <c r="V16" i="1"/>
  <c r="V17" i="1"/>
  <c r="X17" i="1" s="1"/>
  <c r="Y17" i="1" s="1"/>
  <c r="Z17" i="1" s="1"/>
  <c r="K18" i="1"/>
  <c r="L18" i="1"/>
  <c r="M18" i="1"/>
  <c r="N18" i="1"/>
  <c r="O18" i="1"/>
  <c r="P18" i="1"/>
  <c r="V18" i="1"/>
  <c r="X18" i="1" s="1"/>
  <c r="Y18" i="1" s="1"/>
  <c r="Z18" i="1" s="1"/>
  <c r="K19" i="1"/>
  <c r="L19" i="1"/>
  <c r="M19" i="1"/>
  <c r="N19" i="1"/>
  <c r="O19" i="1"/>
  <c r="P19" i="1"/>
  <c r="V19" i="1"/>
  <c r="X19" i="1" s="1"/>
  <c r="Y19" i="1" s="1"/>
  <c r="Z19" i="1" s="1"/>
  <c r="K20" i="1"/>
  <c r="L20" i="1"/>
  <c r="M20" i="1"/>
  <c r="N20" i="1"/>
  <c r="O20" i="1"/>
  <c r="P20" i="1"/>
  <c r="V20" i="1"/>
  <c r="X20" i="1" s="1"/>
  <c r="Y20" i="1" s="1"/>
  <c r="Z20" i="1" s="1"/>
  <c r="K21" i="1"/>
  <c r="L21" i="1"/>
  <c r="M21" i="1"/>
  <c r="N21" i="1"/>
  <c r="O21" i="1"/>
  <c r="P21" i="1"/>
  <c r="V21" i="1"/>
  <c r="K22" i="1"/>
  <c r="L22" i="1"/>
  <c r="M22" i="1"/>
  <c r="N22" i="1"/>
  <c r="O22" i="1"/>
  <c r="P22" i="1"/>
  <c r="V22" i="1"/>
  <c r="K23" i="1"/>
  <c r="L23" i="1"/>
  <c r="M23" i="1"/>
  <c r="N23" i="1"/>
  <c r="O23" i="1"/>
  <c r="P23" i="1"/>
  <c r="V23" i="1"/>
  <c r="K24" i="1"/>
  <c r="L24" i="1"/>
  <c r="M24" i="1"/>
  <c r="N24" i="1"/>
  <c r="O24" i="1"/>
  <c r="P24" i="1"/>
  <c r="V24" i="1"/>
  <c r="X24" i="1" s="1"/>
  <c r="Y24" i="1" s="1"/>
  <c r="Z24" i="1" s="1"/>
  <c r="AM15" i="1"/>
  <c r="AN15" i="1" s="1"/>
  <c r="AJ14" i="1"/>
  <c r="AL14" i="1" s="1"/>
  <c r="AM14" i="1" s="1"/>
  <c r="AN14" i="1" s="1"/>
  <c r="AJ17" i="1"/>
  <c r="AL17" i="1" s="1"/>
  <c r="AM17" i="1" s="1"/>
  <c r="AN17" i="1" s="1"/>
  <c r="AJ18" i="1"/>
  <c r="AL18" i="1" s="1"/>
  <c r="AM18" i="1" s="1"/>
  <c r="AN18" i="1" s="1"/>
  <c r="AJ19" i="1"/>
  <c r="AL19" i="1" s="1"/>
  <c r="AM19" i="1" s="1"/>
  <c r="AN19" i="1" s="1"/>
  <c r="AJ20" i="1"/>
  <c r="AL20" i="1" s="1"/>
  <c r="AM20" i="1" s="1"/>
  <c r="AN20" i="1" s="1"/>
  <c r="AJ21" i="1"/>
  <c r="AJ22" i="1"/>
  <c r="AJ23" i="1"/>
  <c r="AJ24" i="1"/>
  <c r="AJ25" i="1"/>
  <c r="AJ26" i="1"/>
  <c r="Y16" i="1"/>
  <c r="Z16" i="1" s="1"/>
  <c r="V25" i="1"/>
  <c r="V26" i="1"/>
  <c r="V27" i="1"/>
  <c r="V28" i="1"/>
  <c r="V29" i="1"/>
  <c r="V30" i="1"/>
  <c r="V31" i="1"/>
  <c r="V32" i="1"/>
  <c r="V33" i="1"/>
  <c r="V34" i="1"/>
  <c r="V35" i="1"/>
  <c r="Y15" i="1"/>
  <c r="Z15" i="1" s="1"/>
  <c r="V14" i="1"/>
  <c r="X14" i="1" s="1"/>
  <c r="Y14" i="1" s="1"/>
  <c r="Z14" i="1" s="1"/>
  <c r="P14" i="1"/>
  <c r="O14" i="1"/>
  <c r="N14" i="1"/>
  <c r="M14" i="1"/>
  <c r="L14" i="1"/>
  <c r="K14" i="1"/>
  <c r="AL21" i="1" l="1"/>
  <c r="AM21" i="1" s="1"/>
  <c r="AN21" i="1" s="1"/>
  <c r="AL22" i="1" l="1"/>
  <c r="AM22" i="1" s="1"/>
  <c r="AN22" i="1" s="1"/>
  <c r="AL23" i="1"/>
  <c r="AM23" i="1" s="1"/>
  <c r="AN23" i="1" s="1"/>
  <c r="AL24" i="1"/>
  <c r="AM24" i="1" s="1"/>
  <c r="AN24" i="1" s="1"/>
  <c r="AL25" i="1"/>
  <c r="AM25" i="1" s="1"/>
  <c r="AN25" i="1" s="1"/>
  <c r="AL26" i="1"/>
  <c r="AM26" i="1" s="1"/>
  <c r="AN26" i="1" s="1"/>
  <c r="AJ27" i="1"/>
  <c r="AL27" i="1" s="1"/>
  <c r="AM27" i="1" s="1"/>
  <c r="AN27" i="1" s="1"/>
  <c r="AJ28" i="1"/>
  <c r="AL28" i="1" s="1"/>
  <c r="AM28" i="1" s="1"/>
  <c r="AN28" i="1" s="1"/>
  <c r="AJ29" i="1"/>
  <c r="AL29" i="1" s="1"/>
  <c r="AM29" i="1" s="1"/>
  <c r="AN29" i="1" s="1"/>
  <c r="AJ30" i="1"/>
  <c r="AL30" i="1" s="1"/>
  <c r="AM30" i="1" s="1"/>
  <c r="AN30" i="1" s="1"/>
  <c r="AJ31" i="1"/>
  <c r="AL31" i="1" s="1"/>
  <c r="AM31" i="1" s="1"/>
  <c r="AN31" i="1" s="1"/>
  <c r="AJ32" i="1"/>
  <c r="AL32" i="1" s="1"/>
  <c r="AM32" i="1" s="1"/>
  <c r="AN32" i="1" s="1"/>
  <c r="AJ33" i="1"/>
  <c r="AL33" i="1" s="1"/>
  <c r="AM33" i="1" s="1"/>
  <c r="AN33" i="1" s="1"/>
  <c r="AJ34" i="1"/>
  <c r="AL34" i="1" s="1"/>
  <c r="AM34" i="1" s="1"/>
  <c r="AN34" i="1" s="1"/>
  <c r="AJ35" i="1"/>
  <c r="AL35" i="1" s="1"/>
  <c r="AM35" i="1" s="1"/>
  <c r="AN35" i="1" s="1"/>
  <c r="E26" i="5" l="1"/>
  <c r="E25" i="5"/>
  <c r="E24" i="5"/>
  <c r="E23" i="5"/>
  <c r="E22" i="5"/>
  <c r="E21" i="5"/>
  <c r="E20" i="5"/>
  <c r="E19" i="5"/>
  <c r="E18" i="5"/>
  <c r="E17" i="5"/>
  <c r="E16" i="5"/>
  <c r="E15" i="5"/>
  <c r="X35" i="1"/>
  <c r="Y35" i="1" s="1"/>
  <c r="Z35" i="1" s="1"/>
  <c r="P35" i="1"/>
  <c r="O35" i="1"/>
  <c r="N35" i="1"/>
  <c r="M35" i="1"/>
  <c r="L35" i="1"/>
  <c r="K35" i="1"/>
  <c r="X34" i="1"/>
  <c r="Y34" i="1" s="1"/>
  <c r="Z34" i="1" s="1"/>
  <c r="P34" i="1"/>
  <c r="O34" i="1"/>
  <c r="N34" i="1"/>
  <c r="M34" i="1"/>
  <c r="L34" i="1"/>
  <c r="K34" i="1"/>
  <c r="X33" i="1"/>
  <c r="Y33" i="1" s="1"/>
  <c r="Z33" i="1" s="1"/>
  <c r="P33" i="1"/>
  <c r="O33" i="1"/>
  <c r="N33" i="1"/>
  <c r="M33" i="1"/>
  <c r="L33" i="1"/>
  <c r="K33" i="1"/>
  <c r="X32" i="1"/>
  <c r="Y32" i="1" s="1"/>
  <c r="Z32" i="1" s="1"/>
  <c r="P32" i="1"/>
  <c r="O32" i="1"/>
  <c r="N32" i="1"/>
  <c r="M32" i="1"/>
  <c r="L32" i="1"/>
  <c r="K32" i="1"/>
  <c r="X31" i="1"/>
  <c r="Y31" i="1" s="1"/>
  <c r="Z31" i="1" s="1"/>
  <c r="P31" i="1"/>
  <c r="O31" i="1"/>
  <c r="N31" i="1"/>
  <c r="M31" i="1"/>
  <c r="L31" i="1"/>
  <c r="K31" i="1"/>
  <c r="X30" i="1"/>
  <c r="Y30" i="1" s="1"/>
  <c r="Z30" i="1" s="1"/>
  <c r="P30" i="1"/>
  <c r="O30" i="1"/>
  <c r="N30" i="1"/>
  <c r="M30" i="1"/>
  <c r="L30" i="1"/>
  <c r="K30" i="1"/>
  <c r="X29" i="1"/>
  <c r="Y29" i="1" s="1"/>
  <c r="Z29" i="1" s="1"/>
  <c r="P29" i="1"/>
  <c r="O29" i="1"/>
  <c r="N29" i="1"/>
  <c r="M29" i="1"/>
  <c r="L29" i="1"/>
  <c r="K29" i="1"/>
  <c r="X28" i="1"/>
  <c r="Y28" i="1" s="1"/>
  <c r="Z28" i="1" s="1"/>
  <c r="P28" i="1"/>
  <c r="O28" i="1"/>
  <c r="N28" i="1"/>
  <c r="M28" i="1"/>
  <c r="L28" i="1"/>
  <c r="K28" i="1"/>
  <c r="X27" i="1"/>
  <c r="Y27" i="1" s="1"/>
  <c r="Z27" i="1" s="1"/>
  <c r="P27" i="1"/>
  <c r="O27" i="1"/>
  <c r="N27" i="1"/>
  <c r="M27" i="1"/>
  <c r="L27" i="1"/>
  <c r="K27" i="1"/>
  <c r="X26" i="1"/>
  <c r="Y26" i="1" s="1"/>
  <c r="Z26" i="1" s="1"/>
  <c r="P26" i="1"/>
  <c r="O26" i="1"/>
  <c r="N26" i="1"/>
  <c r="M26" i="1"/>
  <c r="L26" i="1"/>
  <c r="K26" i="1"/>
  <c r="X25" i="1"/>
  <c r="Y25" i="1" s="1"/>
  <c r="Z25" i="1" s="1"/>
  <c r="P25" i="1"/>
  <c r="O25" i="1"/>
  <c r="N25" i="1"/>
  <c r="M25" i="1"/>
  <c r="L25" i="1"/>
  <c r="K25" i="1"/>
  <c r="X23" i="1"/>
  <c r="Y23" i="1" s="1"/>
  <c r="Z23" i="1" s="1"/>
  <c r="X22" i="1"/>
  <c r="Y22" i="1" s="1"/>
  <c r="Z22" i="1" s="1"/>
  <c r="X21" i="1"/>
  <c r="Y21" i="1" s="1"/>
  <c r="Z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57" authorId="0" shapeId="0" xr:uid="{00000000-0006-0000-0100-000001000000}">
      <text>
        <r>
          <rPr>
            <sz val="10"/>
            <color rgb="FF000000"/>
            <rFont val="Arial"/>
            <family val="2"/>
          </rPr>
          <t xml:space="preserve">
herramientas electricas o lineas electricas</t>
        </r>
      </text>
    </comment>
  </commentList>
</comments>
</file>

<file path=xl/sharedStrings.xml><?xml version="1.0" encoding="utf-8"?>
<sst xmlns="http://schemas.openxmlformats.org/spreadsheetml/2006/main" count="1013" uniqueCount="537">
  <si>
    <t xml:space="preserve">LISTAS DE PELIGROS PARA IPERC </t>
  </si>
  <si>
    <t>COD.</t>
  </si>
  <si>
    <t>INDICE</t>
  </si>
  <si>
    <t>TIPO DE PELIGRO</t>
  </si>
  <si>
    <t>PELIGRO</t>
  </si>
  <si>
    <t>EVENTO PELIGROSO</t>
  </si>
  <si>
    <t>CONSECUENCIA</t>
  </si>
  <si>
    <t>REQUISITO LEGAL ASOCIADO</t>
  </si>
  <si>
    <t xml:space="preserve">TIPO DE RIESGO </t>
  </si>
  <si>
    <t>PROBABILIDAD</t>
  </si>
  <si>
    <t>FISICOS (SO)</t>
  </si>
  <si>
    <t xml:space="preserve"> Ruido</t>
  </si>
  <si>
    <t>Exposición a ruido</t>
  </si>
  <si>
    <t>Hipoacucia</t>
  </si>
  <si>
    <t>Ley- 29783 Ley de seguridad y Salud en el trabajo Cap. VI Art°49 a) b) c) Art° °50 a) b)
RESESATE R.M 111-2013-MEM Art°103</t>
  </si>
  <si>
    <t xml:space="preserve">Salud </t>
  </si>
  <si>
    <t>Vibración</t>
  </si>
  <si>
    <t>Exposición a vibraciones</t>
  </si>
  <si>
    <t>Transtorno vascular, musculo esqueleticos (TME), neurologicas</t>
  </si>
  <si>
    <t>Ley- 29783 Ley de seguridad y Salud en el trabajo Cap. VI Art°49 a) b) c) Art° °50 a) b)</t>
  </si>
  <si>
    <t>Iluminación deficiente</t>
  </si>
  <si>
    <t>Exposicion a iluminacion deficiente</t>
  </si>
  <si>
    <t>Cansancio Visual, dolores de cabeza</t>
  </si>
  <si>
    <t>Iluminación excesiva (deslumbramiento)</t>
  </si>
  <si>
    <t>Deslumbramientos por exposición a niveles altos de iluminación</t>
  </si>
  <si>
    <t>Quemadura retina</t>
  </si>
  <si>
    <t>SEVERIDAD
(consecuencia)</t>
  </si>
  <si>
    <t>Temperaturas ambientales extremas de Frío</t>
  </si>
  <si>
    <t>Exposición frio (por debajo de los 10 ºC)</t>
  </si>
  <si>
    <t>Frio: Quemaduras, gangrena de extremidad, hipotermia, gripes, molestias en la garganta, faringitis</t>
  </si>
  <si>
    <t>Temperaturas ambientales extremas de Calor</t>
  </si>
  <si>
    <t>Exposición calor (por encima de 27 0C)</t>
  </si>
  <si>
    <t xml:space="preserve">Calor: Quemaduras, insolación, deshidratación, fatiga, irritación de los ojos. </t>
  </si>
  <si>
    <t>ESTIMACIÓN DEL
NIVEL RIESGO</t>
  </si>
  <si>
    <t>Radiaciones ionizantes</t>
  </si>
  <si>
    <t>Exposición a radiaciones ionizantes Rayos X, rayos gamma, rayos beta, rayos alfa y neutrones</t>
  </si>
  <si>
    <t>Quemaduras, Efectos de la Radiación, Lesiones de Retina</t>
  </si>
  <si>
    <t>Radiaciones No Ionizantes por Fotocopiadora o escaner</t>
  </si>
  <si>
    <t>Exposición a radiaciones no ionizantes (UV, electromagnetica)</t>
  </si>
  <si>
    <t>Efecto de la Radiación, Problemas Neurológicos, Lesión de Retina</t>
  </si>
  <si>
    <t>Personas
expuestas</t>
  </si>
  <si>
    <t>Radiaciones No Ionizantes por Monitor de PC/Laptop</t>
  </si>
  <si>
    <t>Exposición a radiaciones no ionizantes (electromagnetica)</t>
  </si>
  <si>
    <t>Dolores de cabeza, cansancio de la vista</t>
  </si>
  <si>
    <t>Procedimientos
existentes</t>
  </si>
  <si>
    <t>Trabajo a la intemperie (Con Radiacion Solar)</t>
  </si>
  <si>
    <t>Capacitación</t>
  </si>
  <si>
    <t>Exposicion a la radiacion solar</t>
  </si>
  <si>
    <t xml:space="preserve">Quemaduras, insolación, deshidratación, fatiga, irritación de los ojos. </t>
  </si>
  <si>
    <t>Trabajo a la intemperie (Frio)</t>
  </si>
  <si>
    <t>Exposicion al frio</t>
  </si>
  <si>
    <t>Exposición al riesgo</t>
  </si>
  <si>
    <t>Molestias en la garganta, faringitis, afecciones respiratorias, infecciones respiratorias por la  exposición de frío  propio del clima.</t>
  </si>
  <si>
    <t>GRADO DE RIESGO</t>
  </si>
  <si>
    <t>Radiaciones No Ionizantes por Soldadura</t>
  </si>
  <si>
    <t>Exposición a radiaciones no ionizantes</t>
  </si>
  <si>
    <t>Efecto de la Radiación, Problemas Neurológicos, Lesión de Retina (quemadura)</t>
  </si>
  <si>
    <t>Presiones Anormales</t>
  </si>
  <si>
    <t xml:space="preserve">Exposición a Presiones anormales </t>
  </si>
  <si>
    <t>Cortes, golpes, quemaduras, Muerte</t>
  </si>
  <si>
    <t xml:space="preserve"> Contacto térmico (objetos a temperaturas extremas en contacto con el cuerpo</t>
  </si>
  <si>
    <t>Exposición a objetos de temperatura</t>
  </si>
  <si>
    <t>Quemadura</t>
  </si>
  <si>
    <t xml:space="preserve">Seguridad </t>
  </si>
  <si>
    <t>PUNTAJE</t>
  </si>
  <si>
    <t>Radiacion de antenas</t>
  </si>
  <si>
    <t>Exposición a radiofrecuencia</t>
  </si>
  <si>
    <t>Problemas Neurológicos, cancer</t>
  </si>
  <si>
    <t>Presión atmosférica</t>
  </si>
  <si>
    <t>Exposición a alta presión atmosférica</t>
  </si>
  <si>
    <t>Aumento de presión arterial, soroche</t>
  </si>
  <si>
    <t xml:space="preserve"> Condiciones ambientales inadecuadas (humedad, ventilación,lluvias)</t>
  </si>
  <si>
    <t xml:space="preserve">Exposición a condiciones ambientales </t>
  </si>
  <si>
    <t>Afectaciones respiratorias</t>
  </si>
  <si>
    <t>DE 1 A 3</t>
  </si>
  <si>
    <t>Cambio de temperatura</t>
  </si>
  <si>
    <t>Exposición al cambio de temperatura</t>
  </si>
  <si>
    <t>Enfermedades pulmonares</t>
  </si>
  <si>
    <t>QUIMICOS (SO)</t>
  </si>
  <si>
    <t>Polvos</t>
  </si>
  <si>
    <t>Inhalación y contacto con la piel, contacto con los ojos</t>
  </si>
  <si>
    <t>Asfixia, Intoxicación, Irritación, Neumoconiosis, problemas del aparato respiratorio, dolencias hepáticas, renales y neurológicas</t>
  </si>
  <si>
    <t>Existen son satisfactorios y suficientes</t>
  </si>
  <si>
    <t>Humos</t>
  </si>
  <si>
    <t>Humos que pueden inhalados</t>
  </si>
  <si>
    <t>RESESATE R.M.111-2013-MEM/DM Art. °63</t>
  </si>
  <si>
    <t>Humos metálicos</t>
  </si>
  <si>
    <t>Inhalación de humos metalicos</t>
  </si>
  <si>
    <t>Cancer, problemas renales, hepaticas, intoxicacion</t>
  </si>
  <si>
    <t>Neblinas</t>
  </si>
  <si>
    <t>Vapores o neblinas que pueden ser inhalados</t>
  </si>
  <si>
    <t>Personal entrenado. Conoce el peligro y lo previene.</t>
  </si>
  <si>
    <t>Daños a los pulmones, el cerebro, el sistema nervioso y otros órganos</t>
  </si>
  <si>
    <t>Sustancias asfixiantes (gases y vapores)</t>
  </si>
  <si>
    <t>Inhalación de sustancias asfixiantes</t>
  </si>
  <si>
    <t>Asfixia</t>
  </si>
  <si>
    <t>Al menos una vez al año(s)</t>
  </si>
  <si>
    <t>Sustancias Químicas Corrosivas</t>
  </si>
  <si>
    <t>Ingestión / Contacto con la piel / Contacto con los ojos</t>
  </si>
  <si>
    <t>Irritación, quemaduras</t>
  </si>
  <si>
    <t>Lesión sin incapacidad
(S)</t>
  </si>
  <si>
    <t>Ley- 29783 Ley de seguridad y Salud en el trabajo Cap. VI Art°49 a) b) c) Art° °50 a) b)
RESESATE R.M.111-2013-MEM/DM Art. °62</t>
  </si>
  <si>
    <t>Sustancias narcotizantes</t>
  </si>
  <si>
    <t>Contacto químico ( por vía: cutánea, respiratoria, digestiva y ocular)</t>
  </si>
  <si>
    <t>Muerte/Desmayo</t>
  </si>
  <si>
    <t>Trivial (T)</t>
  </si>
  <si>
    <t>Espacio confinado</t>
  </si>
  <si>
    <t>Exposición a atmosfera con deficiencia de oxígeno</t>
  </si>
  <si>
    <t>Muerte, daño cerebral neurologico</t>
  </si>
  <si>
    <t>Sustancias venenosas</t>
  </si>
  <si>
    <t>Ingestión</t>
  </si>
  <si>
    <t>Muerte</t>
  </si>
  <si>
    <t>Atmósferas inflamables/explosiva</t>
  </si>
  <si>
    <t>Explosión/ Incendio</t>
  </si>
  <si>
    <t>Quemaduras, muerte</t>
  </si>
  <si>
    <t>Material explosivo</t>
  </si>
  <si>
    <t>Explosión</t>
  </si>
  <si>
    <t>Muerte/Quemaduras</t>
  </si>
  <si>
    <t>Material combustible</t>
  </si>
  <si>
    <t>Incendio</t>
  </si>
  <si>
    <t>Esporadicamente(SO)</t>
  </si>
  <si>
    <t>Quemaduras</t>
  </si>
  <si>
    <t>Gases combustibles</t>
  </si>
  <si>
    <t>Disconfort / Incomodidad(SO)</t>
  </si>
  <si>
    <t>Líquidos inflamables</t>
  </si>
  <si>
    <t>Líquidos combustibles</t>
  </si>
  <si>
    <t>Tolerable
(TO)</t>
  </si>
  <si>
    <t>Sustancia quimicas irritantes o alergizantes</t>
  </si>
  <si>
    <t>Contacto químico (por vía: cutánea, respiratoria, digestiva y ocular)</t>
  </si>
  <si>
    <t>Irritación, quemadura I</t>
  </si>
  <si>
    <t>BIOLOGICOS (SO)</t>
  </si>
  <si>
    <t>Residuos Solidos</t>
  </si>
  <si>
    <t>Exposición por contacto  a agentes biológicos como Hongos, acaros, bacterias</t>
  </si>
  <si>
    <t>Alergias, aspergilosis ( producida por hongos), enfermedades infecciosas</t>
  </si>
  <si>
    <t>De 5 a 8</t>
  </si>
  <si>
    <t>Agentes patógenos en aire, suelo o agua</t>
  </si>
  <si>
    <t>Exposición a agentes patógenos en aire, suelo o agua</t>
  </si>
  <si>
    <t>Alergias, aspergilosis</t>
  </si>
  <si>
    <t>DE 4 A 12</t>
  </si>
  <si>
    <t>Hongos</t>
  </si>
  <si>
    <t>Existen parcialmente y no son satiscatorios o suficientes</t>
  </si>
  <si>
    <t>Exposicion a hongos, bacterias</t>
  </si>
  <si>
    <t>Personal parcialmente entrenado, conoce el peligro pero no toma acciones de control.</t>
  </si>
  <si>
    <t>Al menos una vez al mes(s)</t>
  </si>
  <si>
    <t>Lesión con incapacidad temporal
(S)</t>
  </si>
  <si>
    <t>Bacterias</t>
  </si>
  <si>
    <t>Moderado 
(M)</t>
  </si>
  <si>
    <t>Exposicion con ambientes o contacto superficies contaminadas</t>
  </si>
  <si>
    <t>Alergias, aspergilosis ( producida por hongos)</t>
  </si>
  <si>
    <t>De 9 a 16</t>
  </si>
  <si>
    <t>Presencia de vectores (parásitos, roedores)</t>
  </si>
  <si>
    <t>Exposición a agentes patógenos</t>
  </si>
  <si>
    <t>Alergias, aspergilosis, enfermedades infecciosas</t>
  </si>
  <si>
    <t>Eventualmente(SO)</t>
  </si>
  <si>
    <t>Daño a la salud reversible</t>
  </si>
  <si>
    <t>Importante
(IM)</t>
  </si>
  <si>
    <t>Insectos (Araña)</t>
  </si>
  <si>
    <t>Picadura de Araña</t>
  </si>
  <si>
    <t>Alergias, herida, infecciones.</t>
  </si>
  <si>
    <t>de 17 a 24</t>
  </si>
  <si>
    <t>Serpientes venenosas</t>
  </si>
  <si>
    <t>Mordedura de serpientes</t>
  </si>
  <si>
    <t>Lesiones</t>
  </si>
  <si>
    <t xml:space="preserve">D.S. 005-2012-TR, Art. 26. </t>
  </si>
  <si>
    <t>MAS DE 12</t>
  </si>
  <si>
    <t>Insectos (Zancudos)</t>
  </si>
  <si>
    <t>Picadura de insectos (zancudos)</t>
  </si>
  <si>
    <t>Dengue, fiebre amarilla, malaria, chinkungunya</t>
  </si>
  <si>
    <t>No existen</t>
  </si>
  <si>
    <t>Insectos (Moscas)</t>
  </si>
  <si>
    <t>Picadura de insectos (moscas)</t>
  </si>
  <si>
    <t>Leshmaniasis</t>
  </si>
  <si>
    <t>Personal no entrenado, no conoce el peligro, no toma acciones de control.</t>
  </si>
  <si>
    <t>Insectos (Avispas, abejas)</t>
  </si>
  <si>
    <t>Picadura de insectos (Avispas, abejas)</t>
  </si>
  <si>
    <t>ELECTRICOS (S)</t>
  </si>
  <si>
    <t>Alta o media tensión - Cargas eléctricas</t>
  </si>
  <si>
    <t>Contacto eléctrico directo</t>
  </si>
  <si>
    <t>Quemadura, Muerte</t>
  </si>
  <si>
    <t>Al menos una vez al día(s)</t>
  </si>
  <si>
    <t>Baja tensión - Cargas eléctricas</t>
  </si>
  <si>
    <t>Contacto eléctrico indirecto</t>
  </si>
  <si>
    <t>Energia Eléctrica estática acumulada</t>
  </si>
  <si>
    <t>Lesión con incapacidad permanente (S)</t>
  </si>
  <si>
    <t>Contacto/descarga eléctrica estática - Incendio</t>
  </si>
  <si>
    <t>Quemaduras, shock, electrocución</t>
  </si>
  <si>
    <t>Componentes energizados (Tableros, carcasas de grupos electrógenos, carcasa de motores eléctricos, equipos en general que utilizan energía eléctrica para su operación)</t>
  </si>
  <si>
    <t>Intolerable
(IT)</t>
  </si>
  <si>
    <t>Contacto con componentes energizados</t>
  </si>
  <si>
    <t>Electrocución</t>
  </si>
  <si>
    <t xml:space="preserve">RESESATE R.M. 111-2013-MEM/DM, Art. 38. </t>
  </si>
  <si>
    <t>Líneas eléctricas energizadas</t>
  </si>
  <si>
    <t>Contacto con cable eléctrico energizado</t>
  </si>
  <si>
    <t>Requisito 111.B.1.Código Nacional de Electricidad 2011
RESESATE R.M. 111-2013-MEM/DM Art. 38</t>
  </si>
  <si>
    <t>FUEGO Y EXPLOSIÓN (S)</t>
  </si>
  <si>
    <t>Incendios</t>
  </si>
  <si>
    <t>Exposición a contaminantes de incendios</t>
  </si>
  <si>
    <t>Quemaduras tercer grado, muerte, daños irreversibles, pérdida de visión, pérdida de algún miembro</t>
  </si>
  <si>
    <t>RESESATE R.M. 111-2013-MEM/DM, Art. 57.
RESESATE R.M. 111-2013-MEM/DM, Art. 24.
NTP 350.043-1</t>
  </si>
  <si>
    <t>Explosiones</t>
  </si>
  <si>
    <t>Exposición a explosiones</t>
  </si>
  <si>
    <t>De 25 a 36</t>
  </si>
  <si>
    <t>RESESATE R.M.111-2013-MEM/DM Art. °64</t>
  </si>
  <si>
    <t>Amago de Incendio</t>
  </si>
  <si>
    <t>RESESATE R.M.111-2013-MEM/DM Art. °123 - Art. °126</t>
  </si>
  <si>
    <t>PSICOSOCIALES (SO)</t>
  </si>
  <si>
    <t>Contenido de la tarea</t>
  </si>
  <si>
    <t>Desarrollo de estrés a nivel organizacional</t>
  </si>
  <si>
    <t>Afectaciones al sistema de respuesta fisiólogica, cognitivo y motor</t>
  </si>
  <si>
    <t xml:space="preserve">Relaciones personales </t>
  </si>
  <si>
    <t>Desarrollo de estrés a nivel individual</t>
  </si>
  <si>
    <t>Permanentemente
(SO)</t>
  </si>
  <si>
    <t>Daño a la salud irreversible</t>
  </si>
  <si>
    <t>Organización tiempo/trabajo</t>
  </si>
  <si>
    <t>Trabajo repetitivo, monótono y excesivo</t>
  </si>
  <si>
    <t>Trastornos emocionales, psicológicos.</t>
  </si>
  <si>
    <t>Gestión del personal</t>
  </si>
  <si>
    <t>Trabajo que involucra atención al público</t>
  </si>
  <si>
    <t>ESTIMACION DEL NIVEL DE  RIESGO</t>
  </si>
  <si>
    <t>Trastornos emocionales, psicológicos. Stress</t>
  </si>
  <si>
    <t>-</t>
  </si>
  <si>
    <t>Cod.</t>
  </si>
  <si>
    <t xml:space="preserve">Tipo de Riesgo </t>
  </si>
  <si>
    <t>Tipo del Peligro</t>
  </si>
  <si>
    <t xml:space="preserve">Descripción del Peligro </t>
  </si>
  <si>
    <t xml:space="preserve">Descripción del Evento Peligroso </t>
  </si>
  <si>
    <t>Mayor Daño Lógico Posible
(CONSECUENCIA)</t>
  </si>
  <si>
    <t>Requisito Legal Asociado</t>
  </si>
  <si>
    <t>Controles Existentes</t>
  </si>
  <si>
    <r>
      <rPr>
        <b/>
        <sz val="10"/>
        <color rgb="FF000000"/>
        <rFont val="Arial"/>
        <family val="2"/>
      </rPr>
      <t>Condiciones de trabajo:</t>
    </r>
    <r>
      <rPr>
        <sz val="10"/>
        <color rgb="FF000000"/>
        <rFont val="Arial"/>
        <family val="2"/>
      </rPr>
      <t xml:space="preserve"> Carga de trabajo</t>
    </r>
  </si>
  <si>
    <t>Trastornos Biológicos y Sociales por Condiciones de Trabajo</t>
  </si>
  <si>
    <t>Irritación, nerviosismo, transtorno del sueño</t>
  </si>
  <si>
    <t>Jornada de Trabajo Prolongada</t>
  </si>
  <si>
    <t>Trastornos Biológicos y Sociales por Jornada de Trabajo Prolongada</t>
  </si>
  <si>
    <t>Ansiedad, Nerviosismo, Stress</t>
  </si>
  <si>
    <t>Carga de trabajo</t>
  </si>
  <si>
    <t>Éstres laboral/fatiga</t>
  </si>
  <si>
    <t>Hostigamiento/ hostilidad</t>
  </si>
  <si>
    <t>Agresion</t>
  </si>
  <si>
    <t>Nerviosismo, Stress, contusion</t>
  </si>
  <si>
    <t>Grado del Riesgo</t>
  </si>
  <si>
    <t>Tensión mental</t>
  </si>
  <si>
    <t>Éstres laboral</t>
  </si>
  <si>
    <t>Criterio de Significancia</t>
  </si>
  <si>
    <t>Trabajo Nocturno</t>
  </si>
  <si>
    <t>Estrés, sueño, perdida de la concentracion</t>
  </si>
  <si>
    <t>Trato no adecuado</t>
  </si>
  <si>
    <t>Exposición al trato no adecuado</t>
  </si>
  <si>
    <t>Estrés</t>
  </si>
  <si>
    <t>Valor</t>
  </si>
  <si>
    <t>R.M. 375-2008-TR, Artículo 37.</t>
  </si>
  <si>
    <t>LOCATIVOS (S)</t>
  </si>
  <si>
    <t>Falta de señalización</t>
  </si>
  <si>
    <t>Daños/golpes por falta de señalización</t>
  </si>
  <si>
    <t>INTERPRETACION /SIGNIFICADO</t>
  </si>
  <si>
    <t>Falta de orden y limpieza</t>
  </si>
  <si>
    <t>Daños/golpes por falta de orden y limpieza</t>
  </si>
  <si>
    <t>Caida, Golpes, Contusiones, lesiones, atrapamiento.</t>
  </si>
  <si>
    <t>Almacenamiento inadecuado</t>
  </si>
  <si>
    <t>MEDIDAS DE CONTROL PROPUESTAS PARA REDUCIR NIVEL DE RIESGO</t>
  </si>
  <si>
    <t>Daños por almacenamiento inadecuado</t>
  </si>
  <si>
    <t>Plazo de implementación de las medidas a tomar</t>
  </si>
  <si>
    <t>Superficie de trabajo defectuosas</t>
  </si>
  <si>
    <t>Daños/golpes por superficies de trabajo defectuosas</t>
  </si>
  <si>
    <t>TRIVIAL (T)</t>
  </si>
  <si>
    <t>NO SIGNIFICATIVO           (NS)</t>
  </si>
  <si>
    <t xml:space="preserve"> Escaleras, rampas inadecuadas</t>
  </si>
  <si>
    <t>Tropezones/caídas por escaleras, rampas inadecuadas</t>
  </si>
  <si>
    <t>Caida, Golpes, Contusiones, lesiones</t>
  </si>
  <si>
    <t>Andamios inseguros</t>
  </si>
  <si>
    <t>Caídas por andamios inseguros.</t>
  </si>
  <si>
    <t>Techos defectuosos</t>
  </si>
  <si>
    <t>Las medidas de controles existentes deben mantenerse, se requiere revisiones periódicas para asegurar la eficacia de las medidas de control.  (No se necesita adoptar ninguna acción.)</t>
  </si>
  <si>
    <t>Caídas por techos defectuosos</t>
  </si>
  <si>
    <t>Aplilamiento elevado sin estiba</t>
  </si>
  <si>
    <t>Daños/golpes por caídas por apilamiento elevado sin estiba</t>
  </si>
  <si>
    <t>Cargas o aplilamientos inseguros</t>
  </si>
  <si>
    <t>Daños / golpes por caída de cargas o apilamiento inseguros.</t>
  </si>
  <si>
    <t>Cargas sostenidas en Stands apoyadas contra muros</t>
  </si>
  <si>
    <t>Daños por caída de cargas apoyadas contra muros</t>
  </si>
  <si>
    <t>El plazo está sujeto a las revisiones periódicas programadas (Inspecciones, auditorías, etc.).</t>
  </si>
  <si>
    <t>Ausencia  de extintores</t>
  </si>
  <si>
    <t>Quemaduras.</t>
  </si>
  <si>
    <t>Ley- 29783 Ley de seguridad y Salud en el trabajo Cap. VI Art°49 a) b) c) Art° °50 a) b)
RESESATE R.M.111-2013-MEM/DM Art. °57</t>
  </si>
  <si>
    <t>Estructura del edificio defectuso</t>
  </si>
  <si>
    <t>Atrapamiento por derrumbe</t>
  </si>
  <si>
    <t>contusiones, traumatismo Lesiones</t>
  </si>
  <si>
    <t>Infraestructura inadecuada (techos bajos, área reducida, falta de puerta de emergencia, etc)</t>
  </si>
  <si>
    <t>TOLERABLE (TO)</t>
  </si>
  <si>
    <t>Caídas - Golpes</t>
  </si>
  <si>
    <t>Fracturas/Contusiones</t>
  </si>
  <si>
    <t>Diseño de vías inadecuadas (ancho, pendiente, altura, etc)</t>
  </si>
  <si>
    <t xml:space="preserve">Caida contra el piso, golpeado </t>
  </si>
  <si>
    <t xml:space="preserve">Escalamiento a estructuras, equipos </t>
  </si>
  <si>
    <t>Caídas a distinto nivel</t>
  </si>
  <si>
    <t>Caida, Golpes, Contusiones, lesiones, muerte</t>
  </si>
  <si>
    <t>Vías/ Pistas en Mal Estado</t>
  </si>
  <si>
    <t>Colisión/ Atropello/ atrapamiento por Volcadura</t>
  </si>
  <si>
    <t>Caida, Golpes, Contusiones, lesiones, atrapamiento, muerte</t>
  </si>
  <si>
    <t>Vías/ Pista Resbalosa</t>
  </si>
  <si>
    <t>Pisos con superficies irregulares</t>
  </si>
  <si>
    <t>Caída al mismo nivel</t>
  </si>
  <si>
    <t>Pisos Resbalosos</t>
  </si>
  <si>
    <t>5 – 8</t>
  </si>
  <si>
    <t>Pisos con desniveles,/zanjas/hoyos</t>
  </si>
  <si>
    <t>No se necesita mejorar la acción preventiva. Sin embargo se deben considerar soluciones más rentables o mejoras que no supongan una carga económica importante.
Se requieren comprobaciones periódicas para asegurar que se mantiene la eficacia de las medidas de control.</t>
  </si>
  <si>
    <t>Pisos inclinados</t>
  </si>
  <si>
    <t>Bote: transporte</t>
  </si>
  <si>
    <t>Caída al agua</t>
  </si>
  <si>
    <t>Ahogamiento</t>
  </si>
  <si>
    <t>El plazo definido para considerar la implementación de otros controles es de 1 a 6 meses</t>
  </si>
  <si>
    <t xml:space="preserve">RESESATE R.M. 111-2013-MEM/DM, Art. 122
D.S. 005-2012-TR, Art. 26. </t>
  </si>
  <si>
    <t>Puerta de ingreso y salida</t>
  </si>
  <si>
    <t>Contacto o choque con las puertas al ingreso y salida.</t>
  </si>
  <si>
    <t>D.S. 005-2012-TR
Ley 29783</t>
  </si>
  <si>
    <t>MODERADO (M)</t>
  </si>
  <si>
    <t>Cables desordenados en el piso, no canalizados</t>
  </si>
  <si>
    <t xml:space="preserve">RESESATE R.M. 111-2013-MEM/DM, Art. 111. </t>
  </si>
  <si>
    <t>Indice de Severidad</t>
  </si>
  <si>
    <t>Mamparas</t>
  </si>
  <si>
    <t>Contacto y/o choque con material.</t>
  </si>
  <si>
    <t>ERGONOMICOS (SO)</t>
  </si>
  <si>
    <t>Lesiones por posturas inadecuadas</t>
  </si>
  <si>
    <t>Transtornos musculoesqueleticos</t>
  </si>
  <si>
    <t>Ley- 29783 Ley de seguridad y Salud en el trabajo Cap. VI Art°49 a) b) c) Art° °50 a) b)
RESESATE R.M.111-2013-MEM/DM Art. °51</t>
  </si>
  <si>
    <t>Sobreesfuerzos</t>
  </si>
  <si>
    <t>Lesiones por sobre esfuerzos</t>
  </si>
  <si>
    <t>RESESATE R.M.111-2013-MEM/DM Art. °51</t>
  </si>
  <si>
    <t>Movimientos forzados</t>
  </si>
  <si>
    <t>Lesiones por movimientos forzados</t>
  </si>
  <si>
    <t>Dimensiones inadecuadas</t>
  </si>
  <si>
    <t>Lesiones por espacios de dimensiones inadecuadas</t>
  </si>
  <si>
    <t>Distensión, Torsión, Fatiga y DORT (disturbios osteo-musculares relacionados al trabajo)</t>
  </si>
  <si>
    <t>Distribución del espacio</t>
  </si>
  <si>
    <t>Lesiones por mala distribución del espacio</t>
  </si>
  <si>
    <t>Organización del trabajo</t>
  </si>
  <si>
    <t>Lesiones por mala organización del trabajo</t>
  </si>
  <si>
    <t>Trabajo prolongado de pie</t>
  </si>
  <si>
    <t xml:space="preserve"> Daño por trabajo prolongado de pie</t>
  </si>
  <si>
    <t>Fatiga y DORT ((disturbios osteo-musculares relacionados al trabajo)</t>
  </si>
  <si>
    <t>Trabajo prolongado con flexión</t>
  </si>
  <si>
    <t>Lesión por trabajo prolongado con flexión</t>
  </si>
  <si>
    <t xml:space="preserve">Enfermedades por flexión </t>
  </si>
  <si>
    <t>Eliminar (A)</t>
  </si>
  <si>
    <t>Plano de trabajo inadecuado</t>
  </si>
  <si>
    <t>Lesión por plano de trabajo inadecuado</t>
  </si>
  <si>
    <t>Sustituir (B)</t>
  </si>
  <si>
    <t>Controles de Ingeniería (C)</t>
  </si>
  <si>
    <t>Controles administrativos (D)</t>
  </si>
  <si>
    <t>EPP (E)</t>
  </si>
  <si>
    <t>Controles de mando mal ubicados</t>
  </si>
  <si>
    <t>Daños por controles de mando mal ubicados.</t>
  </si>
  <si>
    <t>Mostradores mal diseñados</t>
  </si>
  <si>
    <t>Lesiones por mostradores mal diseñados.</t>
  </si>
  <si>
    <t>9 – 16</t>
  </si>
  <si>
    <t>Movimientos Repetitivos de manos y dedos</t>
  </si>
  <si>
    <t>Postural por movimientos repetitivos</t>
  </si>
  <si>
    <t>Cervicalgía, Dorsalgía, Escoliosis, Síndrome de Túnel Carpiano, Lumbalgias, Bursitis, Celulitis, Cuello u hombro tensos, Dedo engatillado, Epicondilitis, Ganglios, Osteoartritis, tendinitis, Tenosinovitis.</t>
  </si>
  <si>
    <t>Ley- 29783 Ley de seguridad y Salud en el trabajo Cap. VI Art°49 a) b) c) Art° °50 a) b) 
RESESATE R.M.111-2013-MEM/DM Art. °51</t>
  </si>
  <si>
    <t>Mesas con diseño no ergonómicos</t>
  </si>
  <si>
    <t>Sobrepresión sobre miembros superiores</t>
  </si>
  <si>
    <t>Enfermedades articulares</t>
  </si>
  <si>
    <t>R.M 375-2008-TR, Artículo 17</t>
  </si>
  <si>
    <t>Posición sentado</t>
  </si>
  <si>
    <t>Posición prolongado sentado</t>
  </si>
  <si>
    <t>Enferdades a la columna</t>
  </si>
  <si>
    <t>Sillas con diseño no ergonómico</t>
  </si>
  <si>
    <t>Sobrepresión sobre miembros inferiores</t>
  </si>
  <si>
    <t>Enfermedades relacionadas a la circulación sanguinea (varices, pérdida de funcionalidad de los miembros)</t>
  </si>
  <si>
    <t>Movimientos repetitivos de cintura</t>
  </si>
  <si>
    <t>Movimientos repetitivos prolongados de cintura</t>
  </si>
  <si>
    <t>Enfermedades a la columna</t>
  </si>
  <si>
    <t>R.M. 375-2008-TR, Artículo 16.</t>
  </si>
  <si>
    <t>Limitaciones de espacio para movimientos</t>
  </si>
  <si>
    <t>R.M. 375-2008-TR, Artículo 17.</t>
  </si>
  <si>
    <t>MECANICOS (S)</t>
  </si>
  <si>
    <t>Superficies a desnivel o resbaladizas</t>
  </si>
  <si>
    <t>Caídas por superficies a desnivel o resbaladizas</t>
  </si>
  <si>
    <t>Trabajo en altura (&gt;1.8m)</t>
  </si>
  <si>
    <t xml:space="preserve">Caída por trabajos en altura </t>
  </si>
  <si>
    <t>Muerte/Fracturas/Contusiones</t>
  </si>
  <si>
    <t>Trabajo a distinto nivel (&lt;1.8m)</t>
  </si>
  <si>
    <t>Caída por trabajos a distinto nivel</t>
  </si>
  <si>
    <t>Máquinas en movimiento</t>
  </si>
  <si>
    <t>Atrapamiento por máquinas y/u objetos en movimiento</t>
  </si>
  <si>
    <t>Herramientas defectuosas</t>
  </si>
  <si>
    <t>Lesiones por herramientas defectuosas</t>
  </si>
  <si>
    <t>RESESATE R.M. 111-2013-MEM/DM, Cap. VI.</t>
  </si>
  <si>
    <t>Herramientas / objetos punzocortantes</t>
  </si>
  <si>
    <t>Lesiones por objetos filosos o punzocortantes</t>
  </si>
  <si>
    <t>Cortes/Fracturas/Contusiones</t>
  </si>
  <si>
    <t>Se deben hacer esfuerzos para reducir el riesgo, determinando las inversiones precisas. Las medidas para reducir el riesgo deben implantarse en un período determinado.
Cuando el riesgo moderado está asociado con consecuencias extremadamente dañinas (mortal o muy graves), se precisará una acción posterior para establecer, con más precisión, la probabilidad de daño como base para determinar la necesidad de mejora de las medidas de control.</t>
  </si>
  <si>
    <t>Proyección de objetos</t>
  </si>
  <si>
    <t>Lesiones por objetos proyectados</t>
  </si>
  <si>
    <t>El plazo definido para considerar la implementación de controles es de 1 a 3 meses.</t>
  </si>
  <si>
    <t>IMPORTANTE (IM)</t>
  </si>
  <si>
    <t>Herramientas manuales no electricas</t>
  </si>
  <si>
    <t>Golpedo por/Contacto con herramietas manuales</t>
  </si>
  <si>
    <t>Herramientas manuales electricas</t>
  </si>
  <si>
    <t>Contacto con herramietas manuales electricas</t>
  </si>
  <si>
    <t>17 – 24</t>
  </si>
  <si>
    <t>No debe comenzarse la actividad hasta que se haya reducido el riesgo. Cuando el riesgo corresponda a un trabajo que se está realizando, debe remediarse el problema en un tiempo inferior al de los riesgos moderados.</t>
  </si>
  <si>
    <t>Trabajo sobre cuerpo de agua</t>
  </si>
  <si>
    <t>Exposicion al mar/río</t>
  </si>
  <si>
    <t>El plazo definido para considerar la implementación de controles es de 72 horas</t>
  </si>
  <si>
    <t>INTOLERABLE (IT)</t>
  </si>
  <si>
    <t>Superficie Caliente</t>
  </si>
  <si>
    <t>Contacto con superficie caliente</t>
  </si>
  <si>
    <t>Lesiones, Quemaduras</t>
  </si>
  <si>
    <t>Bajar y Subir del vehículo</t>
  </si>
  <si>
    <t>Caída de personas a distinto nivel</t>
  </si>
  <si>
    <t xml:space="preserve">25 – 36 </t>
  </si>
  <si>
    <t>Vehículos en movimiento</t>
  </si>
  <si>
    <t>No se debe comenzar ni continuar la actividad hasta que se reduzca el riesgo. Si no es posible reducir el riesgo, incluso con recursos ilimitados, debe prohibirse la actividad.</t>
  </si>
  <si>
    <t>Atropellamiento por vehículos</t>
  </si>
  <si>
    <t>Herramientas sin protección de manos</t>
  </si>
  <si>
    <t>Contacto filo cortante de herramientas</t>
  </si>
  <si>
    <t>Lesiones/Cortes</t>
  </si>
  <si>
    <t>RESESATE R.M 111-2013-MEM/DM Cap. VI</t>
  </si>
  <si>
    <t>Cubierta metálica</t>
  </si>
  <si>
    <t>Bordes afilados</t>
  </si>
  <si>
    <t>R.M 375-2008-TR, Artículo 31</t>
  </si>
  <si>
    <t>El plazo definido para la implementación de controles es inmediato.( 24 horas)</t>
  </si>
  <si>
    <t xml:space="preserve">Motores eléctricos-elementos en rotación </t>
  </si>
  <si>
    <t>Atrapamiento</t>
  </si>
  <si>
    <t xml:space="preserve">RESESATE R.M. 111-2013-MEM/DM, Art. 55. 
</t>
  </si>
  <si>
    <t>Elementos de izaje (estrobos, cadenas, eslingas de nylon, eslingas de acero, estrobos de acero, tecles)</t>
  </si>
  <si>
    <t>Caida de materiales de izaje</t>
  </si>
  <si>
    <t xml:space="preserve">RESESATE R.M. 111-2013-MEM/DM, Art. 41. 
</t>
  </si>
  <si>
    <t>OTROS (S)</t>
  </si>
  <si>
    <t>Equipos con llama abierta o altas temperaturas (en caliente)</t>
  </si>
  <si>
    <t>Incendio o explosión por llama abierta, chispas o altas temperatuas (trabajo en caliente)</t>
  </si>
  <si>
    <t>Quemaduras/muerte</t>
  </si>
  <si>
    <t>Equipos u objetos a temperaturas elevadas</t>
  </si>
  <si>
    <t>Contacto con equipos calientes (&gt;60 ªC)</t>
  </si>
  <si>
    <t>Hipotermia/Insolación</t>
  </si>
  <si>
    <t>Equipos a presión o vapor</t>
  </si>
  <si>
    <t>Daños/lesión por fuga o explosión de equipos a presión y/o vapor</t>
  </si>
  <si>
    <t>Daños/lesión por trabajo en espacio confinado</t>
  </si>
  <si>
    <t>Intoxicación</t>
  </si>
  <si>
    <t>RESESATE R.M. 111-2013-MEM/DM, Art. 33.
RESESATE R.M. 111-2013-MEM/DM, Art. 49.</t>
  </si>
  <si>
    <t>Clima laboral adverso</t>
  </si>
  <si>
    <t>Daños/lesión por clima laboral adverso</t>
  </si>
  <si>
    <t>Delincuencia</t>
  </si>
  <si>
    <t>Daños/lesión por acción de delincuencia</t>
  </si>
  <si>
    <t>Movilización/ Desplazamiento de personal</t>
  </si>
  <si>
    <t>Golpeado por auto, moto u otro, asalto</t>
  </si>
  <si>
    <t>Traumatismo, Contusiones, Muerte</t>
  </si>
  <si>
    <t>Asalto</t>
  </si>
  <si>
    <t>Golpeado por asaltante</t>
  </si>
  <si>
    <t>Excavaciones</t>
  </si>
  <si>
    <t>Caída a distinto nivel/Golpes</t>
  </si>
  <si>
    <t>Manifestación Publica/ Disturbios públicos</t>
  </si>
  <si>
    <t xml:space="preserve">Golpeado por manifestantes </t>
  </si>
  <si>
    <t>Fracturas/Traumatismo (heridas)/Hematomas</t>
  </si>
  <si>
    <t>Agresiones de terceros</t>
  </si>
  <si>
    <t>Golpeado por terceros</t>
  </si>
  <si>
    <t>MATRIZ DE EVALUACION DE RIESGO</t>
  </si>
  <si>
    <t xml:space="preserve"> CRITERIOS DE PROBABILIDAD</t>
  </si>
  <si>
    <t>CRITERIOS DE SEVERIDAD</t>
  </si>
  <si>
    <t>LEVE</t>
  </si>
  <si>
    <t>MODERADA</t>
  </si>
  <si>
    <t>GRAVE</t>
  </si>
  <si>
    <t>MUY GRAVE</t>
  </si>
  <si>
    <t>(SL)</t>
  </si>
  <si>
    <t>(LIT) (2)</t>
  </si>
  <si>
    <t>(LIP)</t>
  </si>
  <si>
    <t>(LIG/FA)</t>
  </si>
  <si>
    <t>BAJA</t>
  </si>
  <si>
    <t>(B)</t>
  </si>
  <si>
    <t>MEDIA</t>
  </si>
  <si>
    <t>(M)</t>
  </si>
  <si>
    <t>ALTA</t>
  </si>
  <si>
    <t>(A) (3)</t>
  </si>
  <si>
    <t>F</t>
  </si>
  <si>
    <t>C</t>
  </si>
  <si>
    <t>F-C</t>
  </si>
  <si>
    <t>VALOR</t>
  </si>
  <si>
    <t>Trabajar sin usar los elementos de protección personal.</t>
  </si>
  <si>
    <t xml:space="preserve">Contacto con equipos, vehículos, herramientas y Materiales y/o objetos del trabajo (papel, lapicero, computadora, fotocopiadora, pasamanos, puerta, escritorio, etc.) </t>
  </si>
  <si>
    <t>Instalaciones, campamento, zonas de trabajo, accesos, oficinas, ingresos y salidas</t>
  </si>
  <si>
    <t>Contacto con visitantes, proveedores, clientes, contratistas</t>
  </si>
  <si>
    <t xml:space="preserve">Ley- 29783 Ley de seguridad y Salud en el trabajo </t>
  </si>
  <si>
    <t>Lugar</t>
  </si>
  <si>
    <t>Puesto de Trabajo</t>
  </si>
  <si>
    <t>Empresa o Tercero</t>
  </si>
  <si>
    <t>Actividad</t>
  </si>
  <si>
    <t>Proceso</t>
  </si>
  <si>
    <t xml:space="preserve">Rutinario </t>
  </si>
  <si>
    <t>Emergencia</t>
  </si>
  <si>
    <t>No Rutinario</t>
  </si>
  <si>
    <t>Factores de Riesgo</t>
  </si>
  <si>
    <t>Indice de Personas Expuestas (A)</t>
  </si>
  <si>
    <t>Indices de Procedimiento (B)</t>
  </si>
  <si>
    <t>Indice de Capacitación ©</t>
  </si>
  <si>
    <t>Indice de Exposición al Riesgo (D)</t>
  </si>
  <si>
    <t>Indice de Probabilidad (A+B+C+D)</t>
  </si>
  <si>
    <t>Riesgo=Probabilidad X Severidad</t>
  </si>
  <si>
    <t>Nivel de Riesgo</t>
  </si>
  <si>
    <t>Riesgo Significativo</t>
  </si>
  <si>
    <t>TIPO</t>
  </si>
  <si>
    <t>NIVEL DE RIESGO CON APLICACIÓN DE CONTROLES</t>
  </si>
  <si>
    <t>Embarazo</t>
  </si>
  <si>
    <t>Discapacidad (Validado por carnet del CONADIS)</t>
  </si>
  <si>
    <t>Ningún Factor de Riesgo</t>
  </si>
  <si>
    <t>Factores de Riesgo (RM 283-2020-MINSA):
'- Edad Mayor a 65 años
- Hipertensión Arterial no controlada
-Enfermedades Cardiovasculares graves
- Cáncer
- Diabetes Mellitus
- Asma Moderada o grave
- Enfermedad Pulmonar Crónica
- Insuficiencia Renal Crónica en tratamiento con hemodiálisis
- Enfermedad o tratamiento inmunosupresor
- Obesidad con IMC de 40 a más</t>
  </si>
  <si>
    <t>Virus SARS CoV-2 (Virus que produce la enfermedad Covid-19)</t>
  </si>
  <si>
    <t>Probabilidad de contagio del virus SARS CoV-2 por trasmisión de gotas respiratorias y fómites, durantes contacto cercano con personas infectadas, que produzca sintomas leves, graves o mortales</t>
  </si>
  <si>
    <t>Contraer la Enfermedad Coronavirus Disease (Covid-19) 
OPCIÓN 01: Ser asintomático
OPCIÓN 02: Ser sintomático (fiebre, malestar general, congestión nasal, estornudos, debilidad corporal, tos, dolor de garganta, náuseas, vómito, dificultad respiratoria, muerte)</t>
  </si>
  <si>
    <t>Utilizar equipos de proteccion personal de forma insegura</t>
  </si>
  <si>
    <t>Probabilidad exponer a concentraciones altas y/o prolomgadas de un desinfectante nocivo a altas concentraciones que produzca una quemadura y/o intoxciación leve o grave</t>
  </si>
  <si>
    <t>Daños a la piel, quemaduras, Intoxicaciones, vomito, desmayo.</t>
  </si>
  <si>
    <t>- Ley- 29783 Ley de seguridad y Salud en el trabajo.
- D.S. 
N° 002-2020-TR</t>
  </si>
  <si>
    <t>Sustancias químicas  desinfectantes (Hipoclorito de Sodio, Alcohol, Acido Percético, Amonio Cuaternario, etc.)</t>
  </si>
  <si>
    <t>Probabilidad de mantener un malestas físico y psicológico con consecuencias leves y graves</t>
  </si>
  <si>
    <t>Vómito, Dolores de cabeza, mareos y desmayos</t>
  </si>
  <si>
    <t>- Ley- 29783 Ley de seguridad y Salud en el trabajo y su D.S. 005-2012-TR
- Resolución Ministerial N° 180-2020-MINSA</t>
  </si>
  <si>
    <t>Estrel Laboral por miedo a contraer el Virus SARS CoV-2</t>
  </si>
  <si>
    <t>Estigama social y discriminación por contraer el Virus SARS CoV-2</t>
  </si>
  <si>
    <t>Sufrir violencia física debido a la enfermedad del COVID-19, complicaciones a la salud por negación a recibir atención medica</t>
  </si>
  <si>
    <t>Afectación de la salud mental.
Fiebre alta, dificultades respiratorios, muerte (por complicaciones a la salud).
Traumatismo, contusiones por violencia física</t>
  </si>
  <si>
    <t>Asilamiento Físico por el Virus SARS CoV-2</t>
  </si>
  <si>
    <t>probabilidad de Sufrir Ansiedad, abrurrimiento, irritación por el aislamiento físico.</t>
  </si>
  <si>
    <t>Afectación a la salud mental, depresión, presión arterial, muerte por enfermedad cardiaca</t>
  </si>
  <si>
    <t xml:space="preserve">Posturas inadecuadas </t>
  </si>
  <si>
    <t>Trastornos músculo-esqueléticos, deformación del cuello y columna, problemas en las articulaciones y tendones, etc.</t>
  </si>
  <si>
    <t>Dorsalgia (dolor intenso en la región dorsal de la columna vertebral, o cervicalgia),  epicondilitis (inflamación en los tendones), etc.</t>
  </si>
  <si>
    <t>Posturas y plano de trabajo inadecuadas por el trabajo en casa (no se cuenta con los equipos y materiales de trabajo adecuado) a fin de evitar la propagación del  Virus SARS CoV-2</t>
  </si>
  <si>
    <t xml:space="preserve">MATRIZ DE IDENTIFICACIÓN DE PELIGROS, EVALUACIÓN DE RIESGOS Y DETERMINACIÓN DE CONTROLES (IPERC) </t>
  </si>
  <si>
    <t xml:space="preserve">SIGNIFICATIVO (S) </t>
  </si>
  <si>
    <t>VERSIÓN: 01</t>
  </si>
  <si>
    <t>FECHA: 25/08/2022</t>
  </si>
  <si>
    <t>CÓDIGO: REG-18-2022-CSST-UNAP</t>
  </si>
  <si>
    <t xml:space="preserve">ELABORADO POR: 
CARLOS E. RIOS DEL AGUILA 
</t>
  </si>
  <si>
    <t>REVISADO POR: 
MARIETA JIPA</t>
  </si>
  <si>
    <t xml:space="preserve">APROBADO POR:
COMITÉ DE SST </t>
  </si>
  <si>
    <r>
      <t xml:space="preserve">Ley N° 29783
</t>
    </r>
    <r>
      <rPr>
        <sz val="10"/>
        <rFont val="Arial"/>
        <family val="2"/>
      </rPr>
      <t>RM 050-2013 TR</t>
    </r>
    <r>
      <rPr>
        <sz val="10"/>
        <color rgb="FFFF0000"/>
        <rFont val="Arial"/>
        <family val="2"/>
      </rPr>
      <t xml:space="preserve">
</t>
    </r>
    <r>
      <rPr>
        <sz val="10"/>
        <rFont val="Arial"/>
        <family val="2"/>
      </rPr>
      <t>D.A. N° 339-MINSA/DGIESP - 2023 
RM 031-2023/ MINSA</t>
    </r>
    <r>
      <rPr>
        <sz val="1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</si>
</sst>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color rgb="FF000000"/>
      <name val="Arial"/>
    </font>
    <font>
      <b/>
      <sz val="10"/>
      <color theme="1"/>
      <name val="Arial"/>
      <family val="2"/>
    </font>
    <font>
      <b/>
      <sz val="11"/>
      <color theme="0"/>
      <name val="Calibri"/>
      <family val="2"/>
    </font>
    <font>
      <sz val="10"/>
      <name val="Arial"/>
      <family val="2"/>
    </font>
    <font>
      <b/>
      <sz val="11"/>
      <color theme="1"/>
      <name val="Calibri"/>
      <family val="2"/>
    </font>
    <font>
      <sz val="10"/>
      <color theme="1"/>
      <name val="Arial"/>
      <family val="2"/>
    </font>
    <font>
      <b/>
      <sz val="10"/>
      <color theme="0"/>
      <name val="Arial"/>
      <family val="2"/>
    </font>
    <font>
      <b/>
      <sz val="9"/>
      <color theme="0"/>
      <name val="Calibri"/>
      <family val="2"/>
    </font>
    <font>
      <b/>
      <sz val="12"/>
      <color theme="0"/>
      <name val="Calibri"/>
      <family val="2"/>
    </font>
    <font>
      <b/>
      <sz val="12"/>
      <color theme="1"/>
      <name val="Calibri"/>
      <family val="2"/>
    </font>
    <font>
      <b/>
      <sz val="9"/>
      <color theme="1"/>
      <name val="Calibri"/>
      <family val="2"/>
    </font>
    <font>
      <sz val="9"/>
      <color theme="1"/>
      <name val="Calibri"/>
      <family val="2"/>
    </font>
    <font>
      <b/>
      <sz val="10"/>
      <color rgb="FF000000"/>
      <name val="Arial"/>
      <family val="2"/>
    </font>
    <font>
      <b/>
      <sz val="8"/>
      <color theme="1"/>
      <name val="Arial"/>
      <family val="2"/>
    </font>
    <font>
      <sz val="8"/>
      <color theme="1"/>
      <name val="Arial"/>
      <family val="2"/>
    </font>
    <font>
      <sz val="11"/>
      <color theme="1"/>
      <name val="Calibri"/>
      <family val="2"/>
    </font>
    <font>
      <sz val="10"/>
      <color theme="1"/>
      <name val="Arial"/>
      <family val="2"/>
    </font>
    <font>
      <b/>
      <sz val="10"/>
      <color rgb="FF000000"/>
      <name val="Arial"/>
      <family val="2"/>
    </font>
    <font>
      <sz val="10"/>
      <color rgb="FF000000"/>
      <name val="Arial"/>
      <family val="2"/>
    </font>
    <font>
      <sz val="10"/>
      <name val="Calibri"/>
      <family val="2"/>
    </font>
    <font>
      <b/>
      <sz val="10"/>
      <name val="Arial"/>
      <family val="2"/>
    </font>
    <font>
      <b/>
      <sz val="12"/>
      <color theme="1"/>
      <name val="Calibri"/>
      <family val="2"/>
      <scheme val="minor"/>
    </font>
    <font>
      <b/>
      <sz val="10"/>
      <color theme="1"/>
      <name val="Calibri"/>
      <family val="2"/>
      <scheme val="minor"/>
    </font>
    <font>
      <sz val="20"/>
      <color rgb="FF000000"/>
      <name val="Arial"/>
      <family val="2"/>
    </font>
    <font>
      <sz val="11"/>
      <color rgb="FF000000"/>
      <name val="Arial"/>
      <family val="2"/>
    </font>
    <font>
      <b/>
      <sz val="11"/>
      <color theme="1"/>
      <name val="Calibri"/>
      <family val="2"/>
      <scheme val="minor"/>
    </font>
    <font>
      <b/>
      <sz val="18"/>
      <name val="Calibri"/>
      <family val="2"/>
      <scheme val="minor"/>
    </font>
    <font>
      <b/>
      <sz val="36"/>
      <color theme="1"/>
      <name val="Calibri"/>
      <family val="2"/>
      <scheme val="minor"/>
    </font>
    <font>
      <b/>
      <sz val="20"/>
      <color theme="1"/>
      <name val="Calibri"/>
      <family val="2"/>
      <scheme val="minor"/>
    </font>
    <font>
      <sz val="10"/>
      <color theme="1"/>
      <name val="Calibri"/>
      <family val="2"/>
      <scheme val="minor"/>
    </font>
    <font>
      <sz val="10"/>
      <color rgb="FF000000"/>
      <name val="Calibri"/>
      <family val="2"/>
      <scheme val="minor"/>
    </font>
    <font>
      <b/>
      <sz val="11"/>
      <name val="Calibri"/>
      <family val="2"/>
      <scheme val="minor"/>
    </font>
    <font>
      <sz val="10"/>
      <color rgb="FFFF0000"/>
      <name val="Arial"/>
      <family val="2"/>
    </font>
  </fonts>
  <fills count="33">
    <fill>
      <patternFill patternType="none"/>
    </fill>
    <fill>
      <patternFill patternType="gray125"/>
    </fill>
    <fill>
      <patternFill patternType="solid">
        <fgColor rgb="FF1F497D"/>
        <bgColor rgb="FF1F497D"/>
      </patternFill>
    </fill>
    <fill>
      <patternFill patternType="solid">
        <fgColor rgb="FF4F6128"/>
        <bgColor rgb="FF4F6128"/>
      </patternFill>
    </fill>
    <fill>
      <patternFill patternType="solid">
        <fgColor theme="0"/>
        <bgColor theme="0"/>
      </patternFill>
    </fill>
    <fill>
      <patternFill patternType="solid">
        <fgColor rgb="FF008A3E"/>
        <bgColor rgb="FF008A3E"/>
      </patternFill>
    </fill>
    <fill>
      <patternFill patternType="solid">
        <fgColor rgb="FFFFFF00"/>
        <bgColor rgb="FFFFFF00"/>
      </patternFill>
    </fill>
    <fill>
      <patternFill patternType="solid">
        <fgColor rgb="FFE36C09"/>
        <bgColor rgb="FFE36C09"/>
      </patternFill>
    </fill>
    <fill>
      <patternFill patternType="solid">
        <fgColor rgb="FF76923C"/>
        <bgColor rgb="FF76923C"/>
      </patternFill>
    </fill>
    <fill>
      <patternFill patternType="solid">
        <fgColor rgb="FFFBD4B4"/>
        <bgColor rgb="FFFBD4B4"/>
      </patternFill>
    </fill>
    <fill>
      <patternFill patternType="solid">
        <fgColor rgb="FFD6E3BC"/>
        <bgColor rgb="FFD6E3BC"/>
      </patternFill>
    </fill>
    <fill>
      <patternFill patternType="solid">
        <fgColor rgb="FFFFFF66"/>
        <bgColor rgb="FFFFFF66"/>
      </patternFill>
    </fill>
    <fill>
      <patternFill patternType="solid">
        <fgColor rgb="FF00B050"/>
        <bgColor rgb="FF00B050"/>
      </patternFill>
    </fill>
    <fill>
      <patternFill patternType="solid">
        <fgColor theme="6"/>
        <bgColor theme="6"/>
      </patternFill>
    </fill>
    <fill>
      <patternFill patternType="solid">
        <fgColor rgb="FFFF0000"/>
        <bgColor rgb="FFFF0000"/>
      </patternFill>
    </fill>
    <fill>
      <patternFill patternType="solid">
        <fgColor rgb="FFC6D9F0"/>
        <bgColor rgb="FFC6D9F0"/>
      </patternFill>
    </fill>
    <fill>
      <patternFill patternType="solid">
        <fgColor rgb="FF92D050"/>
        <bgColor rgb="FF92D050"/>
      </patternFill>
    </fill>
    <fill>
      <patternFill patternType="solid">
        <fgColor rgb="FFE5E5E5"/>
        <bgColor rgb="FFE5E5E5"/>
      </patternFill>
    </fill>
    <fill>
      <patternFill patternType="solid">
        <fgColor rgb="FFFFFF00"/>
        <bgColor theme="0"/>
      </patternFill>
    </fill>
    <fill>
      <patternFill patternType="solid">
        <fgColor theme="6" tint="-0.249977111117893"/>
        <bgColor indexed="64"/>
      </patternFill>
    </fill>
    <fill>
      <patternFill patternType="solid">
        <fgColor rgb="FFFFFF00"/>
        <bgColor indexed="64"/>
      </patternFill>
    </fill>
    <fill>
      <patternFill patternType="solid">
        <fgColor rgb="FFFFFF00"/>
        <bgColor rgb="FF92D050"/>
      </patternFill>
    </fill>
    <fill>
      <patternFill patternType="solid">
        <fgColor rgb="FFFF0000"/>
        <bgColor indexed="64"/>
      </patternFill>
    </fill>
    <fill>
      <patternFill patternType="solid">
        <fgColor theme="0"/>
        <bgColor indexed="64"/>
      </patternFill>
    </fill>
    <fill>
      <patternFill patternType="solid">
        <fgColor theme="0"/>
        <bgColor rgb="FF8DB3E2"/>
      </patternFill>
    </fill>
    <fill>
      <patternFill patternType="solid">
        <fgColor theme="0"/>
        <bgColor rgb="FFE36C09"/>
      </patternFill>
    </fill>
    <fill>
      <patternFill patternType="solid">
        <fgColor theme="0"/>
        <bgColor rgb="FFEAF1DD"/>
      </patternFill>
    </fill>
    <fill>
      <patternFill patternType="solid">
        <fgColor rgb="FF66FF66"/>
        <bgColor rgb="FF8DB3E2"/>
      </patternFill>
    </fill>
    <fill>
      <patternFill patternType="solid">
        <fgColor rgb="FF66FF66"/>
        <bgColor rgb="FF31859B"/>
      </patternFill>
    </fill>
    <fill>
      <patternFill patternType="solid">
        <fgColor rgb="FF66FF66"/>
        <bgColor indexed="64"/>
      </patternFill>
    </fill>
    <fill>
      <patternFill patternType="solid">
        <fgColor rgb="FF66FF66"/>
        <bgColor rgb="FFE36C09"/>
      </patternFill>
    </fill>
    <fill>
      <patternFill patternType="solid">
        <fgColor rgb="FF66FF66"/>
        <bgColor rgb="FF008A3E"/>
      </patternFill>
    </fill>
    <fill>
      <patternFill patternType="solid">
        <fgColor rgb="FF66FF66"/>
        <bgColor rgb="FFEAF1DD"/>
      </patternFill>
    </fill>
  </fills>
  <borders count="100">
    <border>
      <left/>
      <right/>
      <top/>
      <bottom/>
      <diagonal/>
    </border>
    <border>
      <left/>
      <right/>
      <top style="thin">
        <color rgb="FF000000"/>
      </top>
      <bottom/>
      <diagonal/>
    </border>
    <border>
      <left/>
      <right/>
      <top/>
      <bottom/>
      <diagonal/>
    </border>
    <border>
      <left style="medium">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rgb="FF000000"/>
      </left>
      <right/>
      <top style="thin">
        <color rgb="FF000000"/>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rgb="FF000000"/>
      </left>
      <right/>
      <top/>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top/>
      <bottom style="medium">
        <color rgb="FF000000"/>
      </bottom>
      <diagonal/>
    </border>
    <border>
      <left/>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medium">
        <color rgb="FF000000"/>
      </left>
      <right style="medium">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style="medium">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5">
    <xf numFmtId="0" fontId="0" fillId="0" borderId="0" xfId="0"/>
    <xf numFmtId="0" fontId="2" fillId="0" borderId="0" xfId="0" applyFont="1" applyAlignment="1">
      <alignment vertical="center" textRotation="90"/>
    </xf>
    <xf numFmtId="0" fontId="4" fillId="0" borderId="0" xfId="0" applyFont="1" applyAlignment="1">
      <alignment horizontal="center" vertical="center"/>
    </xf>
    <xf numFmtId="0" fontId="5" fillId="0" borderId="0" xfId="0" applyFont="1" applyAlignment="1">
      <alignment horizontal="center" wrapText="1"/>
    </xf>
    <xf numFmtId="0" fontId="5" fillId="0" borderId="0" xfId="0" applyFont="1" applyAlignment="1">
      <alignment horizontal="center"/>
    </xf>
    <xf numFmtId="0" fontId="6" fillId="2" borderId="2"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7" fillId="8" borderId="11"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11" xfId="0" applyFont="1" applyFill="1" applyBorder="1" applyAlignment="1">
      <alignment horizontal="center" vertical="center"/>
    </xf>
    <xf numFmtId="0" fontId="10" fillId="9" borderId="2" xfId="0" applyFont="1" applyFill="1" applyBorder="1" applyAlignment="1">
      <alignment horizontal="center" wrapText="1"/>
    </xf>
    <xf numFmtId="0" fontId="10" fillId="9" borderId="14" xfId="0" applyFont="1" applyFill="1" applyBorder="1" applyAlignment="1">
      <alignment horizontal="center" vertical="center" wrapText="1"/>
    </xf>
    <xf numFmtId="0" fontId="11" fillId="10" borderId="17" xfId="0" applyFont="1" applyFill="1" applyBorder="1" applyAlignment="1">
      <alignment horizontal="center" vertical="center" wrapText="1"/>
    </xf>
    <xf numFmtId="0" fontId="11" fillId="11" borderId="18" xfId="0" applyFont="1" applyFill="1" applyBorder="1" applyAlignment="1">
      <alignment horizontal="center" wrapText="1"/>
    </xf>
    <xf numFmtId="0" fontId="11" fillId="12" borderId="4" xfId="0" applyFont="1" applyFill="1" applyBorder="1" applyAlignment="1">
      <alignment horizontal="center" vertical="center"/>
    </xf>
    <xf numFmtId="0" fontId="11" fillId="9" borderId="4" xfId="0" applyFont="1" applyFill="1" applyBorder="1" applyAlignment="1">
      <alignment horizontal="center" vertical="center"/>
    </xf>
    <xf numFmtId="0" fontId="11" fillId="10" borderId="20" xfId="0" applyFont="1" applyFill="1" applyBorder="1" applyAlignment="1">
      <alignment horizontal="center" vertical="center" wrapText="1"/>
    </xf>
    <xf numFmtId="0" fontId="11" fillId="11" borderId="21" xfId="0" applyFont="1" applyFill="1" applyBorder="1" applyAlignment="1">
      <alignment horizontal="center" wrapText="1"/>
    </xf>
    <xf numFmtId="0" fontId="11" fillId="13" borderId="4"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10" borderId="26" xfId="0" applyFont="1" applyFill="1" applyBorder="1" applyAlignment="1">
      <alignment horizontal="center" vertical="center" wrapText="1"/>
    </xf>
    <xf numFmtId="0" fontId="11" fillId="11" borderId="27" xfId="0" applyFont="1" applyFill="1" applyBorder="1" applyAlignment="1">
      <alignment horizontal="center" wrapText="1"/>
    </xf>
    <xf numFmtId="0" fontId="5" fillId="4" borderId="4" xfId="0" quotePrefix="1" applyFont="1" applyFill="1" applyBorder="1" applyAlignment="1">
      <alignment horizontal="center" vertical="center" wrapText="1"/>
    </xf>
    <xf numFmtId="0" fontId="12" fillId="15" borderId="34" xfId="0" applyFont="1" applyFill="1" applyBorder="1" applyAlignment="1">
      <alignment horizontal="center" vertical="center" wrapText="1"/>
    </xf>
    <xf numFmtId="0" fontId="12" fillId="15" borderId="35" xfId="0" applyFont="1" applyFill="1" applyBorder="1" applyAlignment="1">
      <alignment horizontal="center" vertical="center" wrapText="1"/>
    </xf>
    <xf numFmtId="0" fontId="12" fillId="15" borderId="36" xfId="0" applyFont="1" applyFill="1" applyBorder="1" applyAlignment="1">
      <alignment horizontal="center" vertical="center" wrapText="1"/>
    </xf>
    <xf numFmtId="0" fontId="12" fillId="12" borderId="39" xfId="0" applyFont="1" applyFill="1" applyBorder="1" applyAlignment="1">
      <alignment horizontal="center" vertical="center" wrapText="1"/>
    </xf>
    <xf numFmtId="0" fontId="5" fillId="0" borderId="0" xfId="0" applyFont="1" applyAlignment="1">
      <alignment wrapText="1"/>
    </xf>
    <xf numFmtId="0" fontId="0" fillId="0" borderId="41" xfId="0" applyBorder="1" applyAlignment="1">
      <alignment horizontal="center" vertical="center" wrapText="1"/>
    </xf>
    <xf numFmtId="0" fontId="5" fillId="4" borderId="4" xfId="0" quotePrefix="1" applyFont="1" applyFill="1" applyBorder="1" applyAlignment="1">
      <alignment horizontal="left" vertical="center" wrapText="1"/>
    </xf>
    <xf numFmtId="0" fontId="12" fillId="16" borderId="39"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1" xfId="0" applyBorder="1" applyAlignment="1">
      <alignment horizontal="center" vertical="center" wrapText="1"/>
    </xf>
    <xf numFmtId="0" fontId="12" fillId="7" borderId="50" xfId="0" applyFont="1" applyFill="1" applyBorder="1" applyAlignment="1">
      <alignment horizontal="center" vertical="center" wrapText="1"/>
    </xf>
    <xf numFmtId="0" fontId="12" fillId="14" borderId="52" xfId="0" applyFont="1" applyFill="1" applyBorder="1" applyAlignment="1">
      <alignment horizontal="center" vertical="center" wrapText="1"/>
    </xf>
    <xf numFmtId="0" fontId="0" fillId="0" borderId="54" xfId="0" applyBorder="1" applyAlignment="1">
      <alignment horizontal="center" vertical="center" wrapText="1"/>
    </xf>
    <xf numFmtId="0" fontId="13" fillId="17" borderId="61" xfId="0" applyFont="1" applyFill="1" applyBorder="1" applyAlignment="1">
      <alignment horizontal="center" vertical="center" wrapText="1"/>
    </xf>
    <xf numFmtId="0" fontId="13" fillId="17" borderId="62" xfId="0" applyFont="1" applyFill="1" applyBorder="1" applyAlignment="1">
      <alignment horizontal="center" vertical="center" wrapText="1"/>
    </xf>
    <xf numFmtId="0" fontId="13" fillId="17" borderId="63" xfId="0" applyFont="1" applyFill="1" applyBorder="1" applyAlignment="1">
      <alignment horizontal="center" vertical="center" wrapText="1"/>
    </xf>
    <xf numFmtId="0" fontId="13" fillId="17" borderId="64" xfId="0" applyFont="1" applyFill="1" applyBorder="1" applyAlignment="1">
      <alignment horizontal="center" vertical="center" wrapText="1"/>
    </xf>
    <xf numFmtId="0" fontId="15" fillId="0" borderId="0" xfId="0" applyFont="1" applyAlignment="1">
      <alignment horizontal="center"/>
    </xf>
    <xf numFmtId="0" fontId="5" fillId="18" borderId="4" xfId="0" applyFont="1" applyFill="1" applyBorder="1" applyAlignment="1">
      <alignment horizontal="center" vertical="center" wrapText="1"/>
    </xf>
    <xf numFmtId="0" fontId="19" fillId="0" borderId="70" xfId="0" applyFont="1" applyBorder="1" applyAlignment="1">
      <alignment vertical="center"/>
    </xf>
    <xf numFmtId="0" fontId="0" fillId="0" borderId="70" xfId="0" applyBorder="1" applyAlignment="1">
      <alignment wrapText="1"/>
    </xf>
    <xf numFmtId="0" fontId="17" fillId="19" borderId="70" xfId="0" applyFont="1" applyFill="1" applyBorder="1" applyAlignment="1">
      <alignment horizontal="center" vertical="center" wrapText="1"/>
    </xf>
    <xf numFmtId="0" fontId="16" fillId="4" borderId="4"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18" fillId="4" borderId="4" xfId="0" quotePrefix="1" applyFont="1" applyFill="1" applyBorder="1" applyAlignment="1">
      <alignment horizontal="left" vertical="center" wrapText="1"/>
    </xf>
    <xf numFmtId="0" fontId="5" fillId="0" borderId="4" xfId="0" applyFont="1" applyBorder="1" applyAlignment="1">
      <alignment horizontal="center" vertical="center" wrapText="1"/>
    </xf>
    <xf numFmtId="0" fontId="5" fillId="20" borderId="4" xfId="0" applyFont="1" applyFill="1" applyBorder="1" applyAlignment="1">
      <alignment horizontal="center" vertical="center" wrapText="1"/>
    </xf>
    <xf numFmtId="0" fontId="19" fillId="0" borderId="70" xfId="0" applyFont="1" applyBorder="1" applyAlignment="1">
      <alignment vertical="center" wrapText="1"/>
    </xf>
    <xf numFmtId="0" fontId="17" fillId="21" borderId="77" xfId="0" applyFont="1" applyFill="1" applyBorder="1" applyAlignment="1">
      <alignment horizontal="center" vertical="center" wrapText="1"/>
    </xf>
    <xf numFmtId="0" fontId="18" fillId="0" borderId="1" xfId="0" applyFont="1" applyBorder="1" applyAlignment="1">
      <alignment horizontal="center" vertical="center" wrapText="1"/>
    </xf>
    <xf numFmtId="0" fontId="0" fillId="23" borderId="0" xfId="0" applyFill="1" applyAlignment="1">
      <alignment horizontal="center"/>
    </xf>
    <xf numFmtId="0" fontId="23" fillId="23" borderId="0" xfId="0" applyFont="1" applyFill="1" applyAlignment="1">
      <alignment horizontal="center"/>
    </xf>
    <xf numFmtId="0" fontId="24" fillId="23" borderId="0" xfId="0" applyFont="1" applyFill="1" applyAlignment="1">
      <alignment horizontal="center"/>
    </xf>
    <xf numFmtId="0" fontId="21" fillId="23" borderId="75" xfId="0" applyFont="1" applyFill="1" applyBorder="1" applyAlignment="1" applyProtection="1">
      <alignment horizontal="center" vertical="center" wrapText="1"/>
      <protection hidden="1"/>
    </xf>
    <xf numFmtId="0" fontId="22" fillId="23" borderId="75" xfId="0" applyFont="1" applyFill="1" applyBorder="1" applyAlignment="1" applyProtection="1">
      <alignment horizontal="center" vertical="center" wrapText="1"/>
      <protection hidden="1"/>
    </xf>
    <xf numFmtId="0" fontId="0" fillId="23" borderId="0" xfId="0" applyFill="1" applyAlignment="1" applyProtection="1">
      <alignment horizontal="center"/>
      <protection locked="0"/>
    </xf>
    <xf numFmtId="0" fontId="0" fillId="23" borderId="0" xfId="0" applyFill="1" applyAlignment="1" applyProtection="1">
      <alignment horizontal="center"/>
      <protection hidden="1"/>
    </xf>
    <xf numFmtId="0" fontId="22" fillId="4" borderId="16" xfId="0" applyFont="1" applyFill="1" applyBorder="1" applyAlignment="1">
      <alignment horizontal="center" vertical="top"/>
    </xf>
    <xf numFmtId="0" fontId="22" fillId="4" borderId="24" xfId="0" applyFont="1" applyFill="1" applyBorder="1" applyAlignment="1">
      <alignment horizontal="center" vertical="top"/>
    </xf>
    <xf numFmtId="0" fontId="22" fillId="4" borderId="24" xfId="0" applyFont="1" applyFill="1" applyBorder="1" applyAlignment="1">
      <alignment horizontal="center" vertical="top" wrapText="1"/>
    </xf>
    <xf numFmtId="0" fontId="22" fillId="4" borderId="24" xfId="0" applyFont="1" applyFill="1" applyBorder="1" applyAlignment="1">
      <alignment horizontal="center" vertical="center" wrapText="1"/>
    </xf>
    <xf numFmtId="0" fontId="22" fillId="4" borderId="24" xfId="0" applyFont="1" applyFill="1" applyBorder="1" applyAlignment="1">
      <alignment horizontal="center"/>
    </xf>
    <xf numFmtId="0" fontId="29" fillId="4" borderId="24" xfId="0" applyFont="1" applyFill="1" applyBorder="1" applyAlignment="1">
      <alignment horizontal="center"/>
    </xf>
    <xf numFmtId="0" fontId="30" fillId="23" borderId="24" xfId="0" applyFont="1" applyFill="1" applyBorder="1" applyAlignment="1">
      <alignment horizontal="center"/>
    </xf>
    <xf numFmtId="0" fontId="22" fillId="4" borderId="25" xfId="0" applyFont="1" applyFill="1" applyBorder="1" applyAlignment="1">
      <alignment horizontal="center" vertical="top" wrapText="1"/>
    </xf>
    <xf numFmtId="0" fontId="22" fillId="4" borderId="26" xfId="0" applyFont="1" applyFill="1" applyBorder="1" applyAlignment="1">
      <alignment horizontal="center" vertical="top" wrapText="1"/>
    </xf>
    <xf numFmtId="0" fontId="22" fillId="4" borderId="32" xfId="0" applyFont="1" applyFill="1" applyBorder="1" applyAlignment="1">
      <alignment horizontal="center" vertical="top" wrapText="1"/>
    </xf>
    <xf numFmtId="0" fontId="22" fillId="4" borderId="26"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4" borderId="69" xfId="0" applyFont="1" applyFill="1" applyBorder="1" applyAlignment="1">
      <alignment horizontal="center" vertical="center" wrapText="1"/>
    </xf>
    <xf numFmtId="0" fontId="30" fillId="23" borderId="69" xfId="0" applyFont="1" applyFill="1" applyBorder="1" applyAlignment="1">
      <alignment horizontal="center"/>
    </xf>
    <xf numFmtId="0" fontId="30" fillId="23" borderId="0" xfId="0" applyFont="1" applyFill="1" applyAlignment="1">
      <alignment horizontal="center"/>
    </xf>
    <xf numFmtId="0" fontId="25" fillId="32" borderId="80" xfId="0" applyFont="1" applyFill="1" applyBorder="1" applyAlignment="1">
      <alignment horizontal="center" vertical="center" wrapText="1"/>
    </xf>
    <xf numFmtId="0" fontId="25" fillId="27" borderId="70" xfId="0" applyFont="1" applyFill="1" applyBorder="1" applyAlignment="1">
      <alignment horizontal="center" vertical="center" wrapText="1"/>
    </xf>
    <xf numFmtId="0" fontId="29" fillId="24" borderId="76" xfId="0" applyFont="1" applyFill="1" applyBorder="1" applyAlignment="1" applyProtection="1">
      <alignment vertical="center" wrapText="1"/>
      <protection locked="0"/>
    </xf>
    <xf numFmtId="0" fontId="29" fillId="24" borderId="75" xfId="0" applyFont="1" applyFill="1" applyBorder="1" applyAlignment="1" applyProtection="1">
      <alignment horizontal="center" vertical="center" textRotation="90" wrapText="1"/>
      <protection locked="0"/>
    </xf>
    <xf numFmtId="0" fontId="29" fillId="4" borderId="75" xfId="0" applyFont="1" applyFill="1" applyBorder="1" applyAlignment="1" applyProtection="1">
      <alignment horizontal="center" vertical="center" wrapText="1"/>
      <protection locked="0"/>
    </xf>
    <xf numFmtId="0" fontId="29" fillId="24" borderId="75" xfId="0" applyFont="1" applyFill="1" applyBorder="1" applyAlignment="1" applyProtection="1">
      <alignment horizontal="center" vertical="center" wrapText="1"/>
      <protection locked="0"/>
    </xf>
    <xf numFmtId="0" fontId="29" fillId="23" borderId="49" xfId="0" applyFont="1" applyFill="1" applyBorder="1" applyAlignment="1" applyProtection="1">
      <alignment horizontal="center" vertical="center" wrapText="1"/>
      <protection hidden="1"/>
    </xf>
    <xf numFmtId="0" fontId="22" fillId="24" borderId="75" xfId="0" applyFont="1" applyFill="1" applyBorder="1" applyAlignment="1" applyProtection="1">
      <alignment horizontal="center" vertical="center" wrapText="1"/>
      <protection locked="0"/>
    </xf>
    <xf numFmtId="0" fontId="21" fillId="4" borderId="49" xfId="0" applyFont="1" applyFill="1" applyBorder="1" applyAlignment="1">
      <alignment horizontal="center" vertical="center" wrapText="1"/>
    </xf>
    <xf numFmtId="0" fontId="21" fillId="4" borderId="49" xfId="0" applyFont="1" applyFill="1" applyBorder="1" applyAlignment="1" applyProtection="1">
      <alignment horizontal="center" vertical="center" wrapText="1"/>
      <protection locked="0"/>
    </xf>
    <xf numFmtId="0" fontId="22" fillId="23" borderId="49" xfId="0" applyFont="1" applyFill="1" applyBorder="1" applyAlignment="1" applyProtection="1">
      <alignment horizontal="center" vertical="center"/>
      <protection hidden="1"/>
    </xf>
    <xf numFmtId="0" fontId="21" fillId="4" borderId="49" xfId="0" applyFont="1" applyFill="1" applyBorder="1" applyAlignment="1" applyProtection="1">
      <alignment horizontal="center" vertical="center" wrapText="1"/>
      <protection hidden="1"/>
    </xf>
    <xf numFmtId="0" fontId="29" fillId="26" borderId="75" xfId="0" applyFont="1" applyFill="1" applyBorder="1" applyAlignment="1" applyProtection="1">
      <alignment horizontal="center" vertical="center" wrapText="1"/>
      <protection locked="0"/>
    </xf>
    <xf numFmtId="0" fontId="22" fillId="24" borderId="75" xfId="0" applyFont="1" applyFill="1" applyBorder="1" applyAlignment="1">
      <alignment horizontal="center" vertical="center" wrapText="1"/>
    </xf>
    <xf numFmtId="0" fontId="22" fillId="25" borderId="75" xfId="0" applyFont="1" applyFill="1" applyBorder="1" applyAlignment="1" applyProtection="1">
      <alignment horizontal="center" vertical="center" wrapText="1"/>
      <protection locked="0"/>
    </xf>
    <xf numFmtId="0" fontId="22" fillId="4" borderId="49" xfId="0" applyFont="1" applyFill="1" applyBorder="1" applyAlignment="1" applyProtection="1">
      <alignment horizontal="center" vertical="center" wrapText="1"/>
      <protection hidden="1"/>
    </xf>
    <xf numFmtId="0" fontId="29" fillId="24" borderId="99" xfId="0" applyFont="1" applyFill="1" applyBorder="1" applyAlignment="1" applyProtection="1">
      <alignment horizontal="center" vertical="center" textRotation="90" wrapText="1"/>
      <protection locked="0"/>
    </xf>
    <xf numFmtId="0" fontId="29" fillId="24" borderId="70" xfId="0" applyFont="1" applyFill="1" applyBorder="1" applyAlignment="1" applyProtection="1">
      <alignment horizontal="center" vertical="center" textRotation="90" wrapText="1"/>
      <protection locked="0"/>
    </xf>
    <xf numFmtId="0" fontId="29" fillId="24" borderId="70" xfId="0" applyFont="1" applyFill="1" applyBorder="1" applyAlignment="1" applyProtection="1">
      <alignment horizontal="center" vertical="center" wrapText="1"/>
      <protection locked="0"/>
    </xf>
    <xf numFmtId="0" fontId="22" fillId="24" borderId="70" xfId="0" applyFont="1" applyFill="1" applyBorder="1" applyAlignment="1" applyProtection="1">
      <alignment horizontal="center" vertical="center" wrapText="1"/>
      <protection locked="0"/>
    </xf>
    <xf numFmtId="0" fontId="29" fillId="26" borderId="70" xfId="0" applyFont="1" applyFill="1" applyBorder="1" applyAlignment="1" applyProtection="1">
      <alignment horizontal="center" vertical="center" wrapText="1"/>
      <protection locked="0"/>
    </xf>
    <xf numFmtId="0" fontId="22" fillId="25" borderId="70" xfId="0" applyFont="1" applyFill="1" applyBorder="1" applyAlignment="1" applyProtection="1">
      <alignment horizontal="center" vertical="center" wrapText="1"/>
      <protection locked="0"/>
    </xf>
    <xf numFmtId="0" fontId="29" fillId="23" borderId="4" xfId="0" quotePrefix="1" applyFont="1" applyFill="1" applyBorder="1" applyAlignment="1" applyProtection="1">
      <alignment horizontal="center" vertical="center"/>
      <protection locked="0"/>
    </xf>
    <xf numFmtId="0" fontId="29" fillId="23" borderId="4" xfId="0" quotePrefix="1" applyFont="1" applyFill="1" applyBorder="1" applyAlignment="1" applyProtection="1">
      <alignment horizontal="center" vertical="center" wrapText="1"/>
      <protection locked="0"/>
    </xf>
    <xf numFmtId="0" fontId="22" fillId="24" borderId="70" xfId="0" applyFont="1" applyFill="1" applyBorder="1" applyAlignment="1">
      <alignment horizontal="center" vertical="center" wrapText="1"/>
    </xf>
    <xf numFmtId="0" fontId="29" fillId="4" borderId="75" xfId="0" quotePrefix="1" applyFont="1" applyFill="1" applyBorder="1" applyAlignment="1" applyProtection="1">
      <alignment horizontal="center" vertical="center" wrapText="1"/>
      <protection locked="0"/>
    </xf>
    <xf numFmtId="0" fontId="29" fillId="23" borderId="33" xfId="0" applyFont="1" applyFill="1" applyBorder="1" applyAlignment="1" applyProtection="1">
      <alignment horizontal="center" vertical="center" wrapText="1"/>
      <protection locked="0"/>
    </xf>
    <xf numFmtId="0" fontId="21" fillId="4" borderId="33" xfId="0" applyFont="1" applyFill="1" applyBorder="1" applyAlignment="1" applyProtection="1">
      <alignment horizontal="center" vertical="center" wrapText="1"/>
      <protection locked="0"/>
    </xf>
    <xf numFmtId="0" fontId="30" fillId="23" borderId="70" xfId="0" applyFont="1" applyFill="1" applyBorder="1" applyAlignment="1" applyProtection="1">
      <alignment horizontal="center"/>
      <protection locked="0"/>
    </xf>
    <xf numFmtId="0" fontId="22" fillId="4" borderId="70" xfId="0" applyFont="1" applyFill="1" applyBorder="1" applyAlignment="1" applyProtection="1">
      <alignment horizontal="center" vertical="center" wrapText="1"/>
      <protection locked="0"/>
    </xf>
    <xf numFmtId="0" fontId="22" fillId="4" borderId="33" xfId="0" applyFont="1" applyFill="1" applyBorder="1" applyAlignment="1" applyProtection="1">
      <alignment horizontal="center" vertical="center" wrapText="1"/>
      <protection locked="0"/>
    </xf>
    <xf numFmtId="0" fontId="22" fillId="23" borderId="49" xfId="0" applyFont="1" applyFill="1" applyBorder="1" applyAlignment="1" applyProtection="1">
      <alignment horizontal="center" vertical="center" wrapText="1"/>
      <protection locked="0"/>
    </xf>
    <xf numFmtId="0" fontId="29" fillId="4" borderId="70" xfId="0" applyFont="1" applyFill="1" applyBorder="1" applyAlignment="1" applyProtection="1">
      <alignment horizontal="center" vertical="center" wrapText="1"/>
      <protection locked="0"/>
    </xf>
    <xf numFmtId="0" fontId="29" fillId="23" borderId="58" xfId="0" applyFont="1" applyFill="1" applyBorder="1" applyAlignment="1" applyProtection="1">
      <alignment horizontal="center" vertical="center" wrapText="1"/>
      <protection locked="0"/>
    </xf>
    <xf numFmtId="0" fontId="29" fillId="23" borderId="4" xfId="0" applyFont="1" applyFill="1" applyBorder="1" applyAlignment="1" applyProtection="1">
      <alignment horizontal="center" vertical="center" wrapText="1"/>
      <protection hidden="1"/>
    </xf>
    <xf numFmtId="0" fontId="21" fillId="4" borderId="58" xfId="0" applyFont="1" applyFill="1" applyBorder="1" applyAlignment="1" applyProtection="1">
      <alignment horizontal="center" vertical="center" wrapText="1"/>
      <protection locked="0"/>
    </xf>
    <xf numFmtId="0" fontId="21" fillId="4" borderId="4" xfId="0" applyFont="1" applyFill="1" applyBorder="1" applyAlignment="1" applyProtection="1">
      <alignment horizontal="center" vertical="center" wrapText="1"/>
      <protection locked="0"/>
    </xf>
    <xf numFmtId="0" fontId="22" fillId="23" borderId="4" xfId="0" applyFont="1" applyFill="1" applyBorder="1" applyAlignment="1" applyProtection="1">
      <alignment horizontal="center" vertical="center"/>
      <protection hidden="1"/>
    </xf>
    <xf numFmtId="0" fontId="29" fillId="23" borderId="49" xfId="0" quotePrefix="1" applyFont="1" applyFill="1" applyBorder="1" applyAlignment="1" applyProtection="1">
      <alignment horizontal="center" vertical="center" wrapText="1"/>
      <protection locked="0"/>
    </xf>
    <xf numFmtId="0" fontId="29" fillId="23" borderId="49" xfId="0" applyFont="1" applyFill="1" applyBorder="1" applyAlignment="1" applyProtection="1">
      <alignment horizontal="center" vertical="center" wrapText="1"/>
      <protection locked="0"/>
    </xf>
    <xf numFmtId="0" fontId="29" fillId="23" borderId="49" xfId="0" quotePrefix="1" applyFont="1" applyFill="1" applyBorder="1" applyAlignment="1" applyProtection="1">
      <alignment horizontal="center" vertical="center"/>
      <protection locked="0"/>
    </xf>
    <xf numFmtId="0" fontId="22" fillId="4" borderId="49" xfId="0" applyFont="1" applyFill="1" applyBorder="1" applyAlignment="1" applyProtection="1">
      <alignment horizontal="center" vertical="center" wrapText="1"/>
      <protection locked="0"/>
    </xf>
    <xf numFmtId="0" fontId="22" fillId="4" borderId="4" xfId="0" applyFont="1" applyFill="1" applyBorder="1" applyAlignment="1" applyProtection="1">
      <alignment horizontal="center" vertical="center" wrapText="1"/>
      <protection locked="0"/>
    </xf>
    <xf numFmtId="0" fontId="22" fillId="23" borderId="4" xfId="0" applyFont="1" applyFill="1" applyBorder="1" applyAlignment="1" applyProtection="1">
      <alignment horizontal="center" vertical="center" wrapText="1"/>
      <protection locked="0"/>
    </xf>
    <xf numFmtId="0" fontId="29" fillId="23" borderId="4" xfId="0" applyFont="1" applyFill="1" applyBorder="1" applyAlignment="1" applyProtection="1">
      <alignment horizontal="center" vertical="center" wrapText="1"/>
      <protection locked="0"/>
    </xf>
    <xf numFmtId="0" fontId="22" fillId="4" borderId="58" xfId="0" applyFont="1" applyFill="1" applyBorder="1" applyAlignment="1" applyProtection="1">
      <alignment horizontal="center" vertical="center" wrapText="1"/>
      <protection locked="0"/>
    </xf>
    <xf numFmtId="0" fontId="29" fillId="4" borderId="70" xfId="0" quotePrefix="1" applyFont="1" applyFill="1" applyBorder="1" applyAlignment="1" applyProtection="1">
      <alignment horizontal="center" vertical="center" wrapText="1"/>
      <protection locked="0"/>
    </xf>
    <xf numFmtId="0" fontId="29" fillId="23" borderId="58" xfId="0" applyFont="1" applyFill="1" applyBorder="1" applyAlignment="1" applyProtection="1">
      <alignment horizontal="center" vertical="center"/>
      <protection locked="0"/>
    </xf>
    <xf numFmtId="0" fontId="22" fillId="4" borderId="4" xfId="0" applyFont="1" applyFill="1" applyBorder="1" applyAlignment="1">
      <alignment horizontal="center" vertical="center" wrapText="1"/>
    </xf>
    <xf numFmtId="0" fontId="29" fillId="4" borderId="99" xfId="0" applyFont="1" applyFill="1" applyBorder="1" applyAlignment="1" applyProtection="1">
      <alignment horizontal="center" vertical="center" wrapText="1"/>
      <protection locked="0"/>
    </xf>
    <xf numFmtId="0" fontId="29" fillId="23" borderId="4" xfId="0" applyFont="1" applyFill="1" applyBorder="1" applyAlignment="1" applyProtection="1">
      <alignment horizontal="center" wrapText="1"/>
      <protection locked="0"/>
    </xf>
    <xf numFmtId="0" fontId="21" fillId="23" borderId="4" xfId="0" applyFont="1" applyFill="1" applyBorder="1" applyAlignment="1" applyProtection="1">
      <alignment horizontal="center" vertical="center" wrapText="1"/>
      <protection locked="0"/>
    </xf>
    <xf numFmtId="0" fontId="28" fillId="4" borderId="75" xfId="0" applyFont="1" applyFill="1" applyBorder="1" applyAlignment="1" applyProtection="1">
      <alignment horizontal="left" vertical="top" wrapText="1"/>
      <protection locked="0"/>
    </xf>
    <xf numFmtId="0" fontId="28" fillId="4" borderId="89" xfId="0" applyFont="1" applyFill="1" applyBorder="1" applyAlignment="1" applyProtection="1">
      <alignment horizontal="left" vertical="top" wrapText="1"/>
      <protection locked="0"/>
    </xf>
    <xf numFmtId="0" fontId="28" fillId="4" borderId="70" xfId="0" applyFont="1" applyFill="1" applyBorder="1" applyAlignment="1" applyProtection="1">
      <alignment horizontal="left" vertical="top" wrapText="1"/>
      <protection locked="0"/>
    </xf>
    <xf numFmtId="0" fontId="28" fillId="4" borderId="87" xfId="0" applyFont="1" applyFill="1" applyBorder="1" applyAlignment="1" applyProtection="1">
      <alignment horizontal="left" vertical="top" wrapText="1"/>
      <protection locked="0"/>
    </xf>
    <xf numFmtId="0" fontId="28" fillId="4" borderId="91" xfId="0" applyFont="1" applyFill="1" applyBorder="1" applyAlignment="1" applyProtection="1">
      <alignment horizontal="left" vertical="top" wrapText="1"/>
      <protection locked="0"/>
    </xf>
    <xf numFmtId="0" fontId="28" fillId="4" borderId="92" xfId="0" applyFont="1" applyFill="1" applyBorder="1" applyAlignment="1" applyProtection="1">
      <alignment horizontal="left" vertical="top" wrapText="1"/>
      <protection locked="0"/>
    </xf>
    <xf numFmtId="0" fontId="28" fillId="4" borderId="71" xfId="0" applyFont="1" applyFill="1" applyBorder="1" applyAlignment="1" applyProtection="1">
      <alignment horizontal="left" vertical="top" wrapText="1"/>
      <protection locked="0"/>
    </xf>
    <xf numFmtId="0" fontId="28" fillId="4" borderId="72" xfId="0" applyFont="1" applyFill="1" applyBorder="1" applyAlignment="1" applyProtection="1">
      <alignment horizontal="left" vertical="top" wrapText="1"/>
      <protection locked="0"/>
    </xf>
    <xf numFmtId="0" fontId="28" fillId="4" borderId="24" xfId="0" applyFont="1" applyFill="1" applyBorder="1" applyAlignment="1" applyProtection="1">
      <alignment horizontal="left" vertical="top" wrapText="1"/>
      <protection locked="0"/>
    </xf>
    <xf numFmtId="0" fontId="28" fillId="4" borderId="73" xfId="0" applyFont="1" applyFill="1" applyBorder="1" applyAlignment="1" applyProtection="1">
      <alignment horizontal="left" vertical="top" wrapText="1"/>
      <protection locked="0"/>
    </xf>
    <xf numFmtId="0" fontId="28" fillId="4" borderId="90" xfId="0" applyFont="1" applyFill="1" applyBorder="1" applyAlignment="1" applyProtection="1">
      <alignment horizontal="left" vertical="top" wrapText="1"/>
      <protection locked="0"/>
    </xf>
    <xf numFmtId="0" fontId="28" fillId="4" borderId="93" xfId="0" applyFont="1" applyFill="1" applyBorder="1" applyAlignment="1" applyProtection="1">
      <alignment horizontal="left" vertical="top" wrapText="1"/>
      <protection locked="0"/>
    </xf>
    <xf numFmtId="0" fontId="28" fillId="4" borderId="98" xfId="0" applyFont="1" applyFill="1" applyBorder="1" applyAlignment="1" applyProtection="1">
      <alignment horizontal="left" vertical="center"/>
      <protection locked="0"/>
    </xf>
    <xf numFmtId="0" fontId="28" fillId="4" borderId="70" xfId="0" applyFont="1" applyFill="1" applyBorder="1" applyAlignment="1" applyProtection="1">
      <alignment horizontal="left" vertical="center"/>
      <protection locked="0"/>
    </xf>
    <xf numFmtId="0" fontId="28" fillId="4" borderId="94" xfId="0" applyFont="1" applyFill="1" applyBorder="1" applyAlignment="1" applyProtection="1">
      <alignment horizontal="left" vertical="center"/>
      <protection locked="0"/>
    </xf>
    <xf numFmtId="0" fontId="28" fillId="4" borderId="90" xfId="0" applyFont="1" applyFill="1" applyBorder="1" applyAlignment="1" applyProtection="1">
      <alignment horizontal="left" vertical="center"/>
      <protection locked="0"/>
    </xf>
    <xf numFmtId="0" fontId="28" fillId="4" borderId="95" xfId="0" applyFont="1" applyFill="1" applyBorder="1" applyAlignment="1" applyProtection="1">
      <alignment horizontal="left" vertical="top" wrapText="1"/>
      <protection locked="0"/>
    </xf>
    <xf numFmtId="0" fontId="28" fillId="4" borderId="96" xfId="0" applyFont="1" applyFill="1" applyBorder="1" applyAlignment="1" applyProtection="1">
      <alignment horizontal="left" vertical="top" wrapText="1"/>
      <protection locked="0"/>
    </xf>
    <xf numFmtId="0" fontId="28" fillId="4" borderId="97" xfId="0" applyFont="1" applyFill="1" applyBorder="1" applyAlignment="1" applyProtection="1">
      <alignment horizontal="left" vertical="top" wrapText="1"/>
      <protection locked="0"/>
    </xf>
    <xf numFmtId="0" fontId="25" fillId="27" borderId="30" xfId="0" applyFont="1" applyFill="1" applyBorder="1" applyAlignment="1">
      <alignment horizontal="center" vertical="center" wrapText="1"/>
    </xf>
    <xf numFmtId="0" fontId="25" fillId="27" borderId="59" xfId="0" applyFont="1" applyFill="1" applyBorder="1" applyAlignment="1">
      <alignment horizontal="center" vertical="center" wrapText="1"/>
    </xf>
    <xf numFmtId="0" fontId="25" fillId="27" borderId="79" xfId="0" applyFont="1" applyFill="1" applyBorder="1" applyAlignment="1">
      <alignment horizontal="center" vertical="center" wrapText="1"/>
    </xf>
    <xf numFmtId="0" fontId="25" fillId="32" borderId="9" xfId="0" applyFont="1" applyFill="1" applyBorder="1" applyAlignment="1">
      <alignment horizontal="center" vertical="center" wrapText="1"/>
    </xf>
    <xf numFmtId="0" fontId="31" fillId="29" borderId="1" xfId="0" applyFont="1" applyFill="1" applyBorder="1" applyAlignment="1">
      <alignment horizontal="center"/>
    </xf>
    <xf numFmtId="0" fontId="31" fillId="29" borderId="31" xfId="0" applyFont="1" applyFill="1" applyBorder="1" applyAlignment="1">
      <alignment horizontal="center"/>
    </xf>
    <xf numFmtId="0" fontId="31" fillId="29" borderId="32" xfId="0" applyFont="1" applyFill="1" applyBorder="1" applyAlignment="1">
      <alignment horizontal="center"/>
    </xf>
    <xf numFmtId="0" fontId="26" fillId="23" borderId="81" xfId="0" applyFont="1" applyFill="1" applyBorder="1" applyAlignment="1" applyProtection="1">
      <alignment horizontal="center" vertical="center"/>
      <protection locked="0"/>
    </xf>
    <xf numFmtId="0" fontId="26" fillId="23" borderId="82" xfId="0" applyFont="1" applyFill="1" applyBorder="1" applyAlignment="1" applyProtection="1">
      <alignment horizontal="center" vertical="center"/>
      <protection locked="0"/>
    </xf>
    <xf numFmtId="0" fontId="26" fillId="23" borderId="83" xfId="0" applyFont="1" applyFill="1" applyBorder="1" applyAlignment="1" applyProtection="1">
      <alignment horizontal="center" vertical="center"/>
      <protection locked="0"/>
    </xf>
    <xf numFmtId="0" fontId="26" fillId="23" borderId="86" xfId="0" applyFont="1" applyFill="1" applyBorder="1" applyAlignment="1" applyProtection="1">
      <alignment horizontal="center" vertical="center"/>
      <protection locked="0"/>
    </xf>
    <xf numFmtId="0" fontId="26" fillId="23" borderId="24" xfId="0" applyFont="1" applyFill="1" applyBorder="1" applyAlignment="1" applyProtection="1">
      <alignment horizontal="center" vertical="center"/>
      <protection locked="0"/>
    </xf>
    <xf numFmtId="0" fontId="26" fillId="23" borderId="73" xfId="0" applyFont="1" applyFill="1" applyBorder="1" applyAlignment="1" applyProtection="1">
      <alignment horizontal="center" vertical="center"/>
      <protection locked="0"/>
    </xf>
    <xf numFmtId="0" fontId="26" fillId="23" borderId="88" xfId="0" applyFont="1" applyFill="1" applyBorder="1" applyAlignment="1" applyProtection="1">
      <alignment horizontal="center" vertical="center"/>
      <protection locked="0"/>
    </xf>
    <xf numFmtId="0" fontId="26" fillId="23" borderId="69" xfId="0" applyFont="1" applyFill="1" applyBorder="1" applyAlignment="1" applyProtection="1">
      <alignment horizontal="center" vertical="center"/>
      <protection locked="0"/>
    </xf>
    <xf numFmtId="0" fontId="26" fillId="23" borderId="74" xfId="0" applyFont="1" applyFill="1" applyBorder="1" applyAlignment="1" applyProtection="1">
      <alignment horizontal="center" vertical="center"/>
      <protection locked="0"/>
    </xf>
    <xf numFmtId="0" fontId="27" fillId="29" borderId="84" xfId="0" applyFont="1" applyFill="1" applyBorder="1" applyAlignment="1">
      <alignment horizontal="center" vertical="center" wrapText="1"/>
    </xf>
    <xf numFmtId="0" fontId="27" fillId="29" borderId="85" xfId="0" applyFont="1" applyFill="1" applyBorder="1" applyAlignment="1">
      <alignment horizontal="center" vertical="center" wrapText="1"/>
    </xf>
    <xf numFmtId="0" fontId="27" fillId="29" borderId="70" xfId="0" applyFont="1" applyFill="1" applyBorder="1" applyAlignment="1">
      <alignment horizontal="center" vertical="center" wrapText="1"/>
    </xf>
    <xf numFmtId="0" fontId="27" fillId="29" borderId="87" xfId="0" applyFont="1" applyFill="1" applyBorder="1" applyAlignment="1">
      <alignment horizontal="center" vertical="center" wrapText="1"/>
    </xf>
    <xf numFmtId="0" fontId="25" fillId="28" borderId="70" xfId="0" applyFont="1" applyFill="1" applyBorder="1" applyAlignment="1">
      <alignment horizontal="center" vertical="center"/>
    </xf>
    <xf numFmtId="0" fontId="25" fillId="30" borderId="70" xfId="0" applyFont="1" applyFill="1" applyBorder="1" applyAlignment="1">
      <alignment horizontal="center" vertical="center" textRotation="90" wrapText="1"/>
    </xf>
    <xf numFmtId="0" fontId="25" fillId="31" borderId="70" xfId="0" applyFont="1" applyFill="1" applyBorder="1" applyAlignment="1">
      <alignment horizontal="center" vertical="center" textRotation="90" wrapText="1"/>
    </xf>
    <xf numFmtId="0" fontId="25" fillId="28" borderId="75" xfId="0" applyFont="1" applyFill="1" applyBorder="1" applyAlignment="1">
      <alignment horizontal="center" vertical="center"/>
    </xf>
    <xf numFmtId="0" fontId="25" fillId="31" borderId="30" xfId="0" applyFont="1" applyFill="1" applyBorder="1" applyAlignment="1">
      <alignment horizontal="center" vertical="center" textRotation="90" wrapText="1"/>
    </xf>
    <xf numFmtId="0" fontId="25" fillId="31" borderId="59" xfId="0" applyFont="1" applyFill="1" applyBorder="1" applyAlignment="1">
      <alignment horizontal="center" vertical="center" textRotation="90" wrapText="1"/>
    </xf>
    <xf numFmtId="0" fontId="25" fillId="31" borderId="79" xfId="0" applyFont="1" applyFill="1" applyBorder="1" applyAlignment="1">
      <alignment horizontal="center" vertical="center" textRotation="90" wrapText="1"/>
    </xf>
    <xf numFmtId="0" fontId="25" fillId="30" borderId="30" xfId="0" applyFont="1" applyFill="1" applyBorder="1" applyAlignment="1">
      <alignment horizontal="center" vertical="center" textRotation="90" wrapText="1"/>
    </xf>
    <xf numFmtId="0" fontId="25" fillId="30" borderId="59" xfId="0" applyFont="1" applyFill="1" applyBorder="1" applyAlignment="1">
      <alignment horizontal="center" vertical="center" textRotation="90" wrapText="1"/>
    </xf>
    <xf numFmtId="0" fontId="25" fillId="30" borderId="79" xfId="0" applyFont="1" applyFill="1" applyBorder="1" applyAlignment="1">
      <alignment horizontal="center" vertical="center" textRotation="90" wrapText="1"/>
    </xf>
    <xf numFmtId="0" fontId="25" fillId="28" borderId="31" xfId="0" applyFont="1" applyFill="1" applyBorder="1" applyAlignment="1">
      <alignment horizontal="center" vertical="center"/>
    </xf>
    <xf numFmtId="0" fontId="25" fillId="29" borderId="32" xfId="0" applyFont="1" applyFill="1" applyBorder="1" applyAlignment="1">
      <alignment horizontal="center"/>
    </xf>
    <xf numFmtId="0" fontId="25" fillId="29" borderId="33" xfId="0" applyFont="1" applyFill="1" applyBorder="1" applyAlignment="1">
      <alignment horizontal="center"/>
    </xf>
    <xf numFmtId="0" fontId="25" fillId="27" borderId="65" xfId="0" applyFont="1" applyFill="1" applyBorder="1" applyAlignment="1">
      <alignment horizontal="center" vertical="center" wrapText="1"/>
    </xf>
    <xf numFmtId="0" fontId="25" fillId="27" borderId="66" xfId="0" applyFont="1" applyFill="1" applyBorder="1" applyAlignment="1">
      <alignment horizontal="center" vertical="center" wrapText="1"/>
    </xf>
    <xf numFmtId="0" fontId="25" fillId="27" borderId="67" xfId="0" applyFont="1" applyFill="1" applyBorder="1" applyAlignment="1">
      <alignment horizontal="center" vertical="center" wrapText="1"/>
    </xf>
    <xf numFmtId="0" fontId="25" fillId="27" borderId="68" xfId="0" applyFont="1" applyFill="1" applyBorder="1" applyAlignment="1">
      <alignment horizontal="center" vertical="center" textRotation="90" wrapText="1"/>
    </xf>
    <xf numFmtId="0" fontId="25" fillId="27" borderId="79" xfId="0" applyFont="1" applyFill="1" applyBorder="1" applyAlignment="1">
      <alignment horizontal="center" vertical="center" textRotation="90" wrapText="1"/>
    </xf>
    <xf numFmtId="0" fontId="1" fillId="0" borderId="0" xfId="0" applyFont="1" applyAlignment="1">
      <alignment horizontal="center"/>
    </xf>
    <xf numFmtId="0" fontId="0" fillId="0" borderId="0" xfId="0"/>
    <xf numFmtId="0" fontId="5" fillId="4" borderId="44" xfId="0" applyFont="1" applyFill="1" applyBorder="1" applyAlignment="1">
      <alignment horizontal="left" vertical="center" wrapText="1"/>
    </xf>
    <xf numFmtId="0" fontId="3" fillId="0" borderId="41" xfId="0" applyFont="1" applyBorder="1"/>
    <xf numFmtId="0" fontId="3" fillId="0" borderId="45" xfId="0" applyFont="1" applyBorder="1"/>
    <xf numFmtId="0" fontId="0" fillId="4" borderId="44" xfId="0" applyFill="1" applyBorder="1" applyAlignment="1">
      <alignment horizontal="left" vertical="center" wrapText="1"/>
    </xf>
    <xf numFmtId="0" fontId="3" fillId="0" borderId="47" xfId="0" applyFont="1" applyBorder="1"/>
    <xf numFmtId="0" fontId="0" fillId="4" borderId="42" xfId="0" applyFill="1" applyBorder="1" applyAlignment="1">
      <alignment horizontal="left" vertical="center" wrapText="1"/>
    </xf>
    <xf numFmtId="0" fontId="3" fillId="0" borderId="43" xfId="0" applyFont="1" applyBorder="1"/>
    <xf numFmtId="0" fontId="3" fillId="0" borderId="46" xfId="0" applyFont="1" applyBorder="1"/>
    <xf numFmtId="0" fontId="3" fillId="0" borderId="48" xfId="0" applyFont="1" applyBorder="1"/>
    <xf numFmtId="0" fontId="1" fillId="6" borderId="40" xfId="0" applyFont="1" applyFill="1" applyBorder="1" applyAlignment="1">
      <alignment horizontal="center" vertical="center" wrapText="1"/>
    </xf>
    <xf numFmtId="0" fontId="3" fillId="0" borderId="51" xfId="0" applyFont="1" applyBorder="1" applyAlignment="1">
      <alignment vertical="center" wrapText="1"/>
    </xf>
    <xf numFmtId="0" fontId="0" fillId="0" borderId="78" xfId="0" applyBorder="1" applyAlignment="1">
      <alignment vertical="center" wrapText="1"/>
    </xf>
    <xf numFmtId="0" fontId="18" fillId="4" borderId="42" xfId="0" applyFont="1" applyFill="1" applyBorder="1" applyAlignment="1">
      <alignment horizontal="left" vertical="center" wrapText="1"/>
    </xf>
    <xf numFmtId="0" fontId="0" fillId="0" borderId="43" xfId="0" applyBorder="1" applyAlignment="1">
      <alignment wrapText="1"/>
    </xf>
    <xf numFmtId="0" fontId="0" fillId="0" borderId="58" xfId="0" applyBorder="1" applyAlignment="1">
      <alignment wrapText="1"/>
    </xf>
    <xf numFmtId="0" fontId="0" fillId="0" borderId="48" xfId="0" applyBorder="1" applyAlignment="1">
      <alignment wrapText="1"/>
    </xf>
    <xf numFmtId="0" fontId="11" fillId="14" borderId="28" xfId="0" applyFont="1" applyFill="1" applyBorder="1" applyAlignment="1">
      <alignment horizontal="center" vertical="center" wrapText="1"/>
    </xf>
    <xf numFmtId="0" fontId="3" fillId="0" borderId="29" xfId="0" applyFont="1" applyBorder="1"/>
    <xf numFmtId="0" fontId="11" fillId="9" borderId="28" xfId="0" applyFont="1" applyFill="1" applyBorder="1" applyAlignment="1">
      <alignment horizontal="center" vertical="center" wrapText="1"/>
    </xf>
    <xf numFmtId="0" fontId="1" fillId="15" borderId="5" xfId="0" applyFont="1" applyFill="1" applyBorder="1" applyAlignment="1">
      <alignment horizontal="center" vertical="center"/>
    </xf>
    <xf numFmtId="0" fontId="3" fillId="0" borderId="6" xfId="0" applyFont="1" applyBorder="1"/>
    <xf numFmtId="0" fontId="3" fillId="0" borderId="7" xfId="0" applyFont="1" applyBorder="1"/>
    <xf numFmtId="0" fontId="12" fillId="15" borderId="37" xfId="0" applyFont="1" applyFill="1" applyBorder="1" applyAlignment="1">
      <alignment horizontal="center" vertical="center" wrapText="1"/>
    </xf>
    <xf numFmtId="0" fontId="3" fillId="0" borderId="38" xfId="0" applyFont="1" applyBorder="1"/>
    <xf numFmtId="0" fontId="0" fillId="4" borderId="55" xfId="0" applyFill="1" applyBorder="1" applyAlignment="1">
      <alignment horizontal="left" vertical="center" wrapText="1"/>
    </xf>
    <xf numFmtId="0" fontId="3" fillId="0" borderId="57" xfId="0" applyFont="1" applyBorder="1"/>
    <xf numFmtId="0" fontId="20" fillId="22" borderId="51" xfId="0" applyFont="1" applyFill="1" applyBorder="1" applyAlignment="1">
      <alignment vertical="center" wrapText="1"/>
    </xf>
    <xf numFmtId="0" fontId="20" fillId="22" borderId="53" xfId="0" applyFont="1" applyFill="1" applyBorder="1" applyAlignment="1">
      <alignment vertical="center" wrapText="1"/>
    </xf>
    <xf numFmtId="0" fontId="3" fillId="0" borderId="54" xfId="0" applyFont="1" applyBorder="1"/>
    <xf numFmtId="0" fontId="3" fillId="0" borderId="56" xfId="0" applyFont="1" applyBorder="1"/>
    <xf numFmtId="0" fontId="5" fillId="4" borderId="3" xfId="0" applyFont="1" applyFill="1" applyBorder="1" applyAlignment="1">
      <alignment horizontal="center" vertical="center"/>
    </xf>
    <xf numFmtId="0" fontId="3" fillId="0" borderId="10" xfId="0" applyFont="1" applyBorder="1"/>
    <xf numFmtId="0" fontId="5" fillId="10" borderId="8" xfId="0" applyFont="1" applyFill="1" applyBorder="1" applyAlignment="1">
      <alignment horizontal="center" vertical="center"/>
    </xf>
    <xf numFmtId="0" fontId="3" fillId="0" borderId="13" xfId="0" applyFont="1" applyBorder="1"/>
    <xf numFmtId="0" fontId="11" fillId="10" borderId="15" xfId="0" applyFont="1" applyFill="1" applyBorder="1" applyAlignment="1">
      <alignment horizontal="center" vertical="center" wrapText="1"/>
    </xf>
    <xf numFmtId="0" fontId="3" fillId="0" borderId="19" xfId="0" applyFont="1" applyBorder="1"/>
    <xf numFmtId="0" fontId="11" fillId="10" borderId="8" xfId="0" applyFont="1" applyFill="1" applyBorder="1" applyAlignment="1">
      <alignment horizontal="left" vertical="center" wrapText="1"/>
    </xf>
    <xf numFmtId="0" fontId="5" fillId="4" borderId="22" xfId="0" applyFont="1" applyFill="1" applyBorder="1" applyAlignment="1">
      <alignment horizontal="center" vertical="center"/>
    </xf>
    <xf numFmtId="0" fontId="5" fillId="10" borderId="23" xfId="0" applyFont="1" applyFill="1" applyBorder="1" applyAlignment="1">
      <alignment horizontal="center" vertical="center"/>
    </xf>
    <xf numFmtId="0" fontId="11" fillId="10" borderId="24" xfId="0" applyFont="1" applyFill="1" applyBorder="1" applyAlignment="1">
      <alignment horizontal="center" vertical="center" wrapText="1"/>
    </xf>
    <xf numFmtId="0" fontId="11" fillId="10" borderId="23" xfId="0" applyFont="1" applyFill="1" applyBorder="1" applyAlignment="1">
      <alignment horizontal="left" vertical="center" wrapText="1"/>
    </xf>
    <xf numFmtId="0" fontId="7" fillId="3" borderId="3" xfId="0" applyFont="1" applyFill="1" applyBorder="1" applyAlignment="1">
      <alignment horizontal="center" vertical="center"/>
    </xf>
    <xf numFmtId="0" fontId="8" fillId="5" borderId="5" xfId="0" applyFont="1" applyFill="1" applyBorder="1" applyAlignment="1">
      <alignment horizontal="center" vertical="center"/>
    </xf>
    <xf numFmtId="0" fontId="9" fillId="6" borderId="8" xfId="0" applyFont="1" applyFill="1" applyBorder="1" applyAlignment="1">
      <alignment horizontal="center" vertical="center" wrapText="1"/>
    </xf>
    <xf numFmtId="0" fontId="2" fillId="7" borderId="5" xfId="0" applyFont="1" applyFill="1" applyBorder="1" applyAlignment="1">
      <alignment horizontal="center" wrapText="1"/>
    </xf>
    <xf numFmtId="0" fontId="13" fillId="17" borderId="5" xfId="0" applyFont="1" applyFill="1" applyBorder="1" applyAlignment="1">
      <alignment horizontal="center" vertical="center" wrapText="1"/>
    </xf>
    <xf numFmtId="0" fontId="13" fillId="17" borderId="8" xfId="0" applyFont="1" applyFill="1" applyBorder="1" applyAlignment="1">
      <alignment horizontal="center" vertical="center" wrapText="1"/>
    </xf>
    <xf numFmtId="0" fontId="3" fillId="0" borderId="60" xfId="0" applyFont="1" applyBorder="1"/>
    <xf numFmtId="0" fontId="14" fillId="12" borderId="8"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14" borderId="8" xfId="0" applyFont="1" applyFill="1" applyBorder="1" applyAlignment="1">
      <alignment horizontal="center" vertical="center" wrapText="1"/>
    </xf>
    <xf numFmtId="0" fontId="29" fillId="24" borderId="70" xfId="0" applyFont="1" applyFill="1" applyBorder="1" applyAlignment="1" applyProtection="1">
      <alignment vertical="center" wrapText="1"/>
      <protection locked="0"/>
    </xf>
    <xf numFmtId="0" fontId="30" fillId="23" borderId="70" xfId="0" applyFont="1" applyFill="1" applyBorder="1" applyAlignment="1" applyProtection="1">
      <alignment vertical="center" wrapText="1"/>
      <protection locked="0"/>
    </xf>
    <xf numFmtId="0" fontId="29" fillId="4" borderId="70" xfId="0" quotePrefix="1" applyFont="1" applyFill="1" applyBorder="1" applyAlignment="1" applyProtection="1">
      <alignment vertical="center" wrapText="1"/>
      <protection locked="0"/>
    </xf>
    <xf numFmtId="0" fontId="29" fillId="4" borderId="70" xfId="0" applyFont="1" applyFill="1" applyBorder="1" applyAlignment="1" applyProtection="1">
      <alignment vertical="center" wrapText="1"/>
      <protection locked="0"/>
    </xf>
  </cellXfs>
  <cellStyles count="1">
    <cellStyle name="Normal" xfId="0" builtinId="0"/>
  </cellStyles>
  <dxfs count="39">
    <dxf>
      <fill>
        <patternFill>
          <bgColor rgb="FF92D050"/>
        </patternFill>
      </fill>
    </dxf>
    <dxf>
      <fill>
        <patternFill>
          <bgColor rgb="FFFF0000"/>
        </patternFill>
      </fill>
    </dxf>
    <dxf>
      <fill>
        <patternFill patternType="solid">
          <fgColor rgb="FF00B050"/>
          <bgColor rgb="FF00B050"/>
        </patternFill>
      </fill>
    </dxf>
    <dxf>
      <fill>
        <patternFill patternType="solid">
          <fgColor theme="9"/>
          <bgColor theme="9"/>
        </patternFill>
      </fill>
    </dxf>
    <dxf>
      <fill>
        <patternFill patternType="solid">
          <fgColor rgb="FFFDE9D9"/>
          <bgColor rgb="FFFDE9D9"/>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0000"/>
        </patternFill>
      </fill>
    </dxf>
    <dxf>
      <fill>
        <patternFill patternType="solid">
          <fgColor rgb="FF00B050"/>
          <bgColor rgb="FF00B050"/>
        </patternFill>
      </fill>
    </dxf>
    <dxf>
      <fill>
        <patternFill patternType="solid">
          <fgColor theme="9"/>
          <bgColor theme="9"/>
        </patternFill>
      </fill>
    </dxf>
    <dxf>
      <fill>
        <patternFill patternType="solid">
          <fgColor rgb="FFFDE9D9"/>
          <bgColor rgb="FFFDE9D9"/>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0000"/>
        </patternFill>
      </fill>
    </dxf>
    <dxf>
      <fill>
        <patternFill patternType="solid">
          <fgColor rgb="FF00B050"/>
          <bgColor rgb="FF00B050"/>
        </patternFill>
      </fill>
    </dxf>
    <dxf>
      <fill>
        <patternFill patternType="solid">
          <fgColor theme="9"/>
          <bgColor theme="9"/>
        </patternFill>
      </fill>
    </dxf>
    <dxf>
      <fill>
        <patternFill patternType="solid">
          <fgColor rgb="FFFDE9D9"/>
          <bgColor rgb="FFFDE9D9"/>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0000"/>
        </patternFill>
      </fill>
    </dxf>
    <dxf>
      <fill>
        <patternFill patternType="solid">
          <fgColor rgb="FF00B050"/>
          <bgColor rgb="FF00B050"/>
        </patternFill>
      </fill>
    </dxf>
    <dxf>
      <fill>
        <patternFill patternType="solid">
          <fgColor theme="9"/>
          <bgColor theme="9"/>
        </patternFill>
      </fill>
    </dxf>
    <dxf>
      <fill>
        <patternFill patternType="solid">
          <fgColor rgb="FFFDE9D9"/>
          <bgColor rgb="FFFDE9D9"/>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6600"/>
          <bgColor rgb="FFFF6600"/>
        </patternFill>
      </fill>
    </dxf>
    <dxf>
      <fill>
        <patternFill patternType="solid">
          <fgColor rgb="FFFFFF99"/>
          <bgColor rgb="FFFFFF99"/>
        </patternFill>
      </fill>
    </dxf>
    <dxf>
      <fill>
        <patternFill patternType="solid">
          <fgColor rgb="FFCCFFCC"/>
          <bgColor rgb="FFCCFFCC"/>
        </patternFill>
      </fill>
    </dxf>
  </dxfs>
  <tableStyles count="0" defaultTableStyle="TableStyleMedium2" defaultPivotStyle="PivotStyleLight16"/>
  <colors>
    <mruColors>
      <color rgb="FF66FF6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138545</xdr:colOff>
      <xdr:row>1</xdr:row>
      <xdr:rowOff>86591</xdr:rowOff>
    </xdr:from>
    <xdr:to>
      <xdr:col>2</xdr:col>
      <xdr:colOff>103909</xdr:colOff>
      <xdr:row>4</xdr:row>
      <xdr:rowOff>225136</xdr:rowOff>
    </xdr:to>
    <xdr:pic>
      <xdr:nvPicPr>
        <xdr:cNvPr id="2" name="Imagen 1" descr="logoUNAPcolor_sm">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1772" y="242455"/>
          <a:ext cx="1437410" cy="917863"/>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999"/>
  <sheetViews>
    <sheetView showGridLines="0" tabSelected="1" zoomScale="46" zoomScaleNormal="46" workbookViewId="0">
      <selection activeCell="O15" sqref="O15"/>
    </sheetView>
  </sheetViews>
  <sheetFormatPr baseColWidth="10" defaultColWidth="0" defaultRowHeight="15" customHeight="1" x14ac:dyDescent="0.2"/>
  <cols>
    <col min="1" max="1" width="13.28515625" style="62" customWidth="1"/>
    <col min="2" max="5" width="22" style="62" customWidth="1"/>
    <col min="6" max="8" width="5" style="62" customWidth="1"/>
    <col min="9" max="9" width="13.85546875" style="62" customWidth="1"/>
    <col min="10" max="10" width="10.7109375" style="62" customWidth="1"/>
    <col min="11" max="11" width="10.7109375" style="63" customWidth="1"/>
    <col min="12" max="12" width="21.140625" style="63" customWidth="1"/>
    <col min="13" max="13" width="15.5703125" style="63" customWidth="1"/>
    <col min="14" max="14" width="15.7109375" style="63" customWidth="1"/>
    <col min="15" max="15" width="23.85546875" style="63" customWidth="1"/>
    <col min="16" max="16" width="40.140625" style="63" customWidth="1"/>
    <col min="17" max="17" width="15.140625" style="62" customWidth="1"/>
    <col min="18" max="18" width="12" style="62" customWidth="1"/>
    <col min="19" max="21" width="10.7109375" style="62" customWidth="1"/>
    <col min="22" max="22" width="10.7109375" style="57" customWidth="1"/>
    <col min="23" max="23" width="10.7109375" style="62" customWidth="1"/>
    <col min="24" max="24" width="12.85546875" style="63" customWidth="1"/>
    <col min="25" max="26" width="10.7109375" style="63" customWidth="1"/>
    <col min="27" max="29" width="12.7109375" style="62" customWidth="1"/>
    <col min="30" max="30" width="15" style="62" customWidth="1"/>
    <col min="31" max="31" width="12.7109375" style="62" customWidth="1"/>
    <col min="32" max="32" width="18.5703125" style="62" customWidth="1"/>
    <col min="33" max="33" width="13.42578125" style="62" customWidth="1"/>
    <col min="34" max="34" width="10.7109375" style="62" customWidth="1"/>
    <col min="35" max="35" width="17.140625" style="62" customWidth="1"/>
    <col min="36" max="36" width="14.42578125" style="57" customWidth="1"/>
    <col min="37" max="37" width="14.42578125" style="62" customWidth="1"/>
    <col min="38" max="40" width="14.42578125" style="63" customWidth="1"/>
    <col min="41" max="41" width="14.42578125" style="57" customWidth="1"/>
    <col min="42" max="16384" width="14.42578125" style="57" hidden="1"/>
  </cols>
  <sheetData>
    <row r="1" spans="1:40" ht="12.75" customHeight="1" thickBot="1" x14ac:dyDescent="0.25">
      <c r="A1" s="57"/>
      <c r="B1" s="57"/>
      <c r="C1" s="57"/>
      <c r="D1" s="57"/>
      <c r="E1" s="57"/>
      <c r="F1" s="57"/>
      <c r="G1" s="57"/>
      <c r="H1" s="57"/>
      <c r="I1" s="57"/>
      <c r="J1" s="57"/>
      <c r="K1" s="57"/>
      <c r="L1" s="57"/>
      <c r="M1" s="57"/>
      <c r="N1" s="57"/>
      <c r="O1" s="57"/>
      <c r="P1" s="57"/>
      <c r="Q1" s="57"/>
      <c r="R1" s="57"/>
      <c r="S1" s="57"/>
      <c r="T1" s="57"/>
      <c r="U1" s="57"/>
      <c r="W1" s="57"/>
      <c r="X1" s="57"/>
      <c r="Y1" s="57"/>
      <c r="Z1" s="57"/>
      <c r="AA1" s="57"/>
      <c r="AB1" s="57"/>
      <c r="AC1" s="57"/>
      <c r="AD1" s="57"/>
      <c r="AE1" s="57"/>
      <c r="AF1" s="57"/>
      <c r="AG1" s="57"/>
      <c r="AH1" s="57"/>
      <c r="AI1" s="57"/>
      <c r="AK1" s="57"/>
      <c r="AL1" s="57"/>
      <c r="AM1" s="57"/>
      <c r="AN1" s="57"/>
    </row>
    <row r="2" spans="1:40" ht="21" customHeight="1" x14ac:dyDescent="0.2">
      <c r="A2" s="157"/>
      <c r="B2" s="158"/>
      <c r="C2" s="159"/>
      <c r="D2" s="166" t="s">
        <v>528</v>
      </c>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7"/>
    </row>
    <row r="3" spans="1:40" ht="21" customHeight="1" x14ac:dyDescent="0.2">
      <c r="A3" s="160"/>
      <c r="B3" s="161"/>
      <c r="C3" s="162"/>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9"/>
    </row>
    <row r="4" spans="1:40" ht="21" customHeight="1" x14ac:dyDescent="0.2">
      <c r="A4" s="160"/>
      <c r="B4" s="161"/>
      <c r="C4" s="162"/>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9"/>
    </row>
    <row r="5" spans="1:40" ht="21" customHeight="1" x14ac:dyDescent="0.2">
      <c r="A5" s="163"/>
      <c r="B5" s="164"/>
      <c r="C5" s="165"/>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9"/>
    </row>
    <row r="6" spans="1:40" s="58" customFormat="1" ht="27" customHeight="1" x14ac:dyDescent="0.35">
      <c r="A6" s="143" t="s">
        <v>532</v>
      </c>
      <c r="B6" s="144"/>
      <c r="C6" s="144"/>
      <c r="D6" s="147" t="s">
        <v>533</v>
      </c>
      <c r="E6" s="137"/>
      <c r="F6" s="137"/>
      <c r="G6" s="137"/>
      <c r="H6" s="137"/>
      <c r="I6" s="137"/>
      <c r="J6" s="137"/>
      <c r="K6" s="137"/>
      <c r="L6" s="137"/>
      <c r="M6" s="137"/>
      <c r="N6" s="137"/>
      <c r="O6" s="138"/>
      <c r="P6" s="137" t="s">
        <v>534</v>
      </c>
      <c r="Q6" s="137"/>
      <c r="R6" s="137"/>
      <c r="S6" s="137"/>
      <c r="T6" s="137"/>
      <c r="U6" s="137"/>
      <c r="V6" s="137"/>
      <c r="W6" s="137"/>
      <c r="X6" s="137"/>
      <c r="Y6" s="138"/>
      <c r="Z6" s="131" t="s">
        <v>535</v>
      </c>
      <c r="AA6" s="131"/>
      <c r="AB6" s="131"/>
      <c r="AC6" s="131"/>
      <c r="AD6" s="131"/>
      <c r="AE6" s="131"/>
      <c r="AF6" s="131"/>
      <c r="AG6" s="131"/>
      <c r="AH6" s="131"/>
      <c r="AI6" s="131"/>
      <c r="AJ6" s="131"/>
      <c r="AK6" s="131"/>
      <c r="AL6" s="131"/>
      <c r="AM6" s="131"/>
      <c r="AN6" s="132"/>
    </row>
    <row r="7" spans="1:40" s="58" customFormat="1" ht="27" customHeight="1" x14ac:dyDescent="0.35">
      <c r="A7" s="143" t="s">
        <v>530</v>
      </c>
      <c r="B7" s="144"/>
      <c r="C7" s="144"/>
      <c r="D7" s="148"/>
      <c r="E7" s="139"/>
      <c r="F7" s="139"/>
      <c r="G7" s="139"/>
      <c r="H7" s="139"/>
      <c r="I7" s="139"/>
      <c r="J7" s="139"/>
      <c r="K7" s="139"/>
      <c r="L7" s="139"/>
      <c r="M7" s="139"/>
      <c r="N7" s="139"/>
      <c r="O7" s="140"/>
      <c r="P7" s="139"/>
      <c r="Q7" s="139"/>
      <c r="R7" s="139"/>
      <c r="S7" s="139"/>
      <c r="T7" s="139"/>
      <c r="U7" s="139"/>
      <c r="V7" s="139"/>
      <c r="W7" s="139"/>
      <c r="X7" s="139"/>
      <c r="Y7" s="140"/>
      <c r="Z7" s="133"/>
      <c r="AA7" s="133"/>
      <c r="AB7" s="133"/>
      <c r="AC7" s="133"/>
      <c r="AD7" s="133"/>
      <c r="AE7" s="133"/>
      <c r="AF7" s="133"/>
      <c r="AG7" s="133"/>
      <c r="AH7" s="133"/>
      <c r="AI7" s="133"/>
      <c r="AJ7" s="133"/>
      <c r="AK7" s="133"/>
      <c r="AL7" s="133"/>
      <c r="AM7" s="133"/>
      <c r="AN7" s="134"/>
    </row>
    <row r="8" spans="1:40" s="58" customFormat="1" ht="27" customHeight="1" thickBot="1" x14ac:dyDescent="0.4">
      <c r="A8" s="145" t="s">
        <v>531</v>
      </c>
      <c r="B8" s="146"/>
      <c r="C8" s="146"/>
      <c r="D8" s="149"/>
      <c r="E8" s="141"/>
      <c r="F8" s="141"/>
      <c r="G8" s="141"/>
      <c r="H8" s="141"/>
      <c r="I8" s="141"/>
      <c r="J8" s="141"/>
      <c r="K8" s="141"/>
      <c r="L8" s="141"/>
      <c r="M8" s="141"/>
      <c r="N8" s="141"/>
      <c r="O8" s="142"/>
      <c r="P8" s="141"/>
      <c r="Q8" s="141"/>
      <c r="R8" s="141"/>
      <c r="S8" s="141"/>
      <c r="T8" s="141"/>
      <c r="U8" s="141"/>
      <c r="V8" s="141"/>
      <c r="W8" s="141"/>
      <c r="X8" s="141"/>
      <c r="Y8" s="142"/>
      <c r="Z8" s="135"/>
      <c r="AA8" s="135"/>
      <c r="AB8" s="135"/>
      <c r="AC8" s="135"/>
      <c r="AD8" s="135"/>
      <c r="AE8" s="135"/>
      <c r="AF8" s="135"/>
      <c r="AG8" s="135"/>
      <c r="AH8" s="135"/>
      <c r="AI8" s="135"/>
      <c r="AJ8" s="135"/>
      <c r="AK8" s="135"/>
      <c r="AL8" s="135"/>
      <c r="AM8" s="135"/>
      <c r="AN8" s="136"/>
    </row>
    <row r="9" spans="1:40" ht="12.75" customHeight="1" x14ac:dyDescent="0.2">
      <c r="A9" s="64"/>
      <c r="B9" s="65"/>
      <c r="C9" s="65"/>
      <c r="D9" s="65"/>
      <c r="E9" s="65"/>
      <c r="F9" s="65"/>
      <c r="G9" s="65"/>
      <c r="H9" s="65"/>
      <c r="I9" s="65"/>
      <c r="J9" s="65"/>
      <c r="K9" s="65"/>
      <c r="L9" s="65"/>
      <c r="M9" s="65"/>
      <c r="N9" s="65"/>
      <c r="O9" s="65"/>
      <c r="P9" s="65"/>
      <c r="Q9" s="66"/>
      <c r="R9" s="66"/>
      <c r="S9" s="66"/>
      <c r="T9" s="66"/>
      <c r="U9" s="66"/>
      <c r="V9" s="66"/>
      <c r="W9" s="66"/>
      <c r="X9" s="66"/>
      <c r="Y9" s="67"/>
      <c r="Z9" s="67"/>
      <c r="AA9" s="66"/>
      <c r="AB9" s="66"/>
      <c r="AC9" s="66"/>
      <c r="AD9" s="66"/>
      <c r="AE9" s="66"/>
      <c r="AF9" s="68"/>
      <c r="AG9" s="69"/>
      <c r="AH9" s="69"/>
      <c r="AI9" s="69"/>
      <c r="AJ9" s="70"/>
      <c r="AK9" s="70"/>
      <c r="AL9" s="70"/>
      <c r="AM9" s="70"/>
      <c r="AN9" s="70"/>
    </row>
    <row r="10" spans="1:40" ht="12.75" customHeight="1" x14ac:dyDescent="0.2">
      <c r="A10" s="71"/>
      <c r="B10" s="72"/>
      <c r="C10" s="73"/>
      <c r="D10" s="73"/>
      <c r="E10" s="73"/>
      <c r="F10" s="73"/>
      <c r="G10" s="73"/>
      <c r="H10" s="73"/>
      <c r="I10" s="73"/>
      <c r="J10" s="72"/>
      <c r="K10" s="72"/>
      <c r="L10" s="72"/>
      <c r="M10" s="72"/>
      <c r="N10" s="72"/>
      <c r="O10" s="72"/>
      <c r="P10" s="72"/>
      <c r="Q10" s="72"/>
      <c r="R10" s="72"/>
      <c r="S10" s="72"/>
      <c r="T10" s="72"/>
      <c r="U10" s="72"/>
      <c r="V10" s="72"/>
      <c r="W10" s="72"/>
      <c r="X10" s="72"/>
      <c r="Y10" s="74"/>
      <c r="Z10" s="74"/>
      <c r="AA10" s="72"/>
      <c r="AB10" s="72"/>
      <c r="AC10" s="72"/>
      <c r="AD10" s="72"/>
      <c r="AE10" s="72"/>
      <c r="AF10" s="75"/>
      <c r="AG10" s="75"/>
      <c r="AH10" s="75"/>
      <c r="AI10" s="76"/>
      <c r="AJ10" s="77"/>
      <c r="AK10" s="78"/>
      <c r="AL10" s="78"/>
      <c r="AM10" s="78"/>
      <c r="AN10" s="78"/>
    </row>
    <row r="11" spans="1:40" s="59" customFormat="1" ht="27" customHeight="1" x14ac:dyDescent="0.25">
      <c r="A11" s="150" t="s">
        <v>483</v>
      </c>
      <c r="B11" s="150" t="s">
        <v>484</v>
      </c>
      <c r="C11" s="150" t="s">
        <v>485</v>
      </c>
      <c r="D11" s="150" t="s">
        <v>487</v>
      </c>
      <c r="E11" s="150" t="s">
        <v>486</v>
      </c>
      <c r="F11" s="183" t="s">
        <v>500</v>
      </c>
      <c r="G11" s="184"/>
      <c r="H11" s="185"/>
      <c r="I11" s="150" t="s">
        <v>491</v>
      </c>
      <c r="J11" s="150" t="s">
        <v>221</v>
      </c>
      <c r="K11" s="150" t="s">
        <v>222</v>
      </c>
      <c r="L11" s="150" t="s">
        <v>223</v>
      </c>
      <c r="M11" s="150" t="s">
        <v>224</v>
      </c>
      <c r="N11" s="150" t="s">
        <v>225</v>
      </c>
      <c r="O11" s="150" t="s">
        <v>226</v>
      </c>
      <c r="P11" s="150" t="s">
        <v>227</v>
      </c>
      <c r="Q11" s="150" t="s">
        <v>228</v>
      </c>
      <c r="R11" s="180" t="s">
        <v>9</v>
      </c>
      <c r="S11" s="181"/>
      <c r="T11" s="181"/>
      <c r="U11" s="181"/>
      <c r="V11" s="182"/>
      <c r="W11" s="177" t="s">
        <v>318</v>
      </c>
      <c r="X11" s="177" t="s">
        <v>497</v>
      </c>
      <c r="Y11" s="174" t="s">
        <v>498</v>
      </c>
      <c r="Z11" s="174" t="s">
        <v>499</v>
      </c>
      <c r="AA11" s="153" t="s">
        <v>259</v>
      </c>
      <c r="AB11" s="154"/>
      <c r="AC11" s="154"/>
      <c r="AD11" s="154"/>
      <c r="AE11" s="154"/>
      <c r="AF11" s="170" t="s">
        <v>501</v>
      </c>
      <c r="AG11" s="170"/>
      <c r="AH11" s="170"/>
      <c r="AI11" s="173"/>
      <c r="AJ11" s="173"/>
      <c r="AK11" s="170"/>
      <c r="AL11" s="170"/>
      <c r="AM11" s="170"/>
      <c r="AN11" s="170"/>
    </row>
    <row r="12" spans="1:40" s="59" customFormat="1" ht="22.5" customHeight="1" x14ac:dyDescent="0.2">
      <c r="A12" s="151"/>
      <c r="B12" s="151"/>
      <c r="C12" s="151"/>
      <c r="D12" s="151"/>
      <c r="E12" s="151"/>
      <c r="F12" s="186" t="s">
        <v>488</v>
      </c>
      <c r="G12" s="186" t="s">
        <v>490</v>
      </c>
      <c r="H12" s="186" t="s">
        <v>489</v>
      </c>
      <c r="I12" s="151"/>
      <c r="J12" s="151"/>
      <c r="K12" s="151"/>
      <c r="L12" s="151"/>
      <c r="M12" s="151"/>
      <c r="N12" s="151"/>
      <c r="O12" s="151"/>
      <c r="P12" s="151"/>
      <c r="Q12" s="151"/>
      <c r="R12" s="150" t="s">
        <v>492</v>
      </c>
      <c r="S12" s="150" t="s">
        <v>493</v>
      </c>
      <c r="T12" s="150" t="s">
        <v>494</v>
      </c>
      <c r="U12" s="150" t="s">
        <v>495</v>
      </c>
      <c r="V12" s="150" t="s">
        <v>496</v>
      </c>
      <c r="W12" s="178"/>
      <c r="X12" s="178"/>
      <c r="Y12" s="175"/>
      <c r="Z12" s="175"/>
      <c r="AA12" s="155"/>
      <c r="AB12" s="156"/>
      <c r="AC12" s="156"/>
      <c r="AD12" s="156"/>
      <c r="AE12" s="156"/>
      <c r="AF12" s="170" t="s">
        <v>9</v>
      </c>
      <c r="AG12" s="170"/>
      <c r="AH12" s="170"/>
      <c r="AI12" s="170"/>
      <c r="AJ12" s="170"/>
      <c r="AK12" s="171" t="s">
        <v>318</v>
      </c>
      <c r="AL12" s="171" t="s">
        <v>497</v>
      </c>
      <c r="AM12" s="172" t="s">
        <v>498</v>
      </c>
      <c r="AN12" s="172" t="s">
        <v>499</v>
      </c>
    </row>
    <row r="13" spans="1:40" s="59" customFormat="1" ht="63" customHeight="1" x14ac:dyDescent="0.2">
      <c r="A13" s="152"/>
      <c r="B13" s="152"/>
      <c r="C13" s="152"/>
      <c r="D13" s="152"/>
      <c r="E13" s="152"/>
      <c r="F13" s="187"/>
      <c r="G13" s="187"/>
      <c r="H13" s="187"/>
      <c r="I13" s="152"/>
      <c r="J13" s="152"/>
      <c r="K13" s="152"/>
      <c r="L13" s="152"/>
      <c r="M13" s="152"/>
      <c r="N13" s="152"/>
      <c r="O13" s="152"/>
      <c r="P13" s="152"/>
      <c r="Q13" s="152"/>
      <c r="R13" s="152"/>
      <c r="S13" s="152"/>
      <c r="T13" s="152"/>
      <c r="U13" s="152"/>
      <c r="V13" s="152"/>
      <c r="W13" s="179"/>
      <c r="X13" s="179"/>
      <c r="Y13" s="176"/>
      <c r="Z13" s="176"/>
      <c r="AA13" s="79" t="s">
        <v>343</v>
      </c>
      <c r="AB13" s="79" t="s">
        <v>346</v>
      </c>
      <c r="AC13" s="79" t="s">
        <v>347</v>
      </c>
      <c r="AD13" s="79" t="s">
        <v>348</v>
      </c>
      <c r="AE13" s="79" t="s">
        <v>349</v>
      </c>
      <c r="AF13" s="80" t="s">
        <v>492</v>
      </c>
      <c r="AG13" s="80" t="s">
        <v>493</v>
      </c>
      <c r="AH13" s="80" t="s">
        <v>494</v>
      </c>
      <c r="AI13" s="80" t="s">
        <v>495</v>
      </c>
      <c r="AJ13" s="80" t="s">
        <v>496</v>
      </c>
      <c r="AK13" s="171"/>
      <c r="AL13" s="171"/>
      <c r="AM13" s="172"/>
      <c r="AN13" s="172"/>
    </row>
    <row r="14" spans="1:40" ht="63" hidden="1" customHeight="1" x14ac:dyDescent="0.2">
      <c r="A14" s="81"/>
      <c r="B14" s="81"/>
      <c r="C14" s="81"/>
      <c r="D14" s="81"/>
      <c r="E14" s="81"/>
      <c r="F14" s="82"/>
      <c r="G14" s="82"/>
      <c r="H14" s="82"/>
      <c r="I14" s="83" t="s">
        <v>504</v>
      </c>
      <c r="J14" s="84">
        <v>100</v>
      </c>
      <c r="K14" s="85" t="str">
        <f>IF(J14=""," ",IF(J14,VLOOKUP(J14,'PELIGROS '!$A$5:$G$148,7,0)))</f>
        <v xml:space="preserve">Salud </v>
      </c>
      <c r="L14" s="85" t="str">
        <f>IF(J14=""," ",IF(J14&gt;1,VLOOKUP(J14,'PELIGROS '!$A$5:$F$148,2,0)))</f>
        <v>FISICOS (SO)</v>
      </c>
      <c r="M14" s="85" t="str">
        <f>IF(J14=""," ",IF(J14&gt;1,VLOOKUP(J14,'PELIGROS '!$A$5:$F$148,3,0)))</f>
        <v xml:space="preserve"> Ruido</v>
      </c>
      <c r="N14" s="85" t="str">
        <f>IF(J14=""," ",IF(J14&gt;1,VLOOKUP(J14,'PELIGROS '!$A$5:$F$148,4,0)))</f>
        <v>Exposición a ruido</v>
      </c>
      <c r="O14" s="85" t="str">
        <f>IF(J14=""," ",IF(J14&gt;1,VLOOKUP(J14,'PELIGROS '!$A$5:$F$148,5,0)))</f>
        <v>Hipoacucia</v>
      </c>
      <c r="P14" s="85" t="str">
        <f>IF(J14=""," ",IF(J14&gt;1,VLOOKUP(J14,'PELIGROS '!$A$5:$F$148,6,0)))</f>
        <v>Ley- 29783 Ley de seguridad y Salud en el trabajo Cap. VI Art°49 a) b) c) Art° °50 a) b)
RESESATE R.M 111-2013-MEM Art°103</v>
      </c>
      <c r="Q14" s="84"/>
      <c r="R14" s="86">
        <v>2</v>
      </c>
      <c r="S14" s="86">
        <v>3</v>
      </c>
      <c r="T14" s="86">
        <v>3</v>
      </c>
      <c r="U14" s="86">
        <v>3</v>
      </c>
      <c r="V14" s="87">
        <f>SUM(R14:U14)</f>
        <v>11</v>
      </c>
      <c r="W14" s="88"/>
      <c r="X14" s="89" t="str">
        <f t="shared" ref="X14:X20" si="0">IF(V14*W14=0," ",V14*W14)</f>
        <v xml:space="preserve"> </v>
      </c>
      <c r="Y14" s="90" t="str">
        <f>IF(X14=" "," ",IF(X14=0," ",+IF(X14&lt;5,"T",IF(X14&lt;9,"TO",IF(X14&lt;17,"M",IF(X14&lt;25,"IM","IT"))))))</f>
        <v xml:space="preserve"> </v>
      </c>
      <c r="Z14" s="60" t="str">
        <f>IF(Y14=" "," ",+IF(Y14="T","NO",IF(Y14="TO","NO",IF(Y14="M","NO",IF(Y14="IM","SI","SI")))))</f>
        <v xml:space="preserve"> </v>
      </c>
      <c r="AA14" s="91"/>
      <c r="AB14" s="91"/>
      <c r="AC14" s="91"/>
      <c r="AD14" s="91"/>
      <c r="AE14" s="91"/>
      <c r="AF14" s="86"/>
      <c r="AG14" s="86"/>
      <c r="AH14" s="86"/>
      <c r="AI14" s="86"/>
      <c r="AJ14" s="92">
        <f>SUM(AF14:AI14)</f>
        <v>0</v>
      </c>
      <c r="AK14" s="93"/>
      <c r="AL14" s="89" t="str">
        <f>IF(AJ14*AK14=0," ",AJ14*AK14)</f>
        <v xml:space="preserve"> </v>
      </c>
      <c r="AM14" s="94" t="str">
        <f t="shared" ref="AM14:AM35" si="1">IF(AL14=" "," ",IF(AL14=0," ",+IF(AL14&lt;5,"T",IF(AL14&lt;9,"TO",IF(AL14&lt;17,"M",IF(AL14&lt;25,"IM","IT"))))))</f>
        <v xml:space="preserve"> </v>
      </c>
      <c r="AN14" s="61" t="str">
        <f t="shared" ref="AN14:AN35" si="2">IF(AM14=" "," ",+IF(AM14="T","NO",IF(AM14="TO","NO",IF(AM14="M","NO",IF(AM14="IM","SI","SI")))))</f>
        <v xml:space="preserve"> </v>
      </c>
    </row>
    <row r="15" spans="1:40" ht="237" customHeight="1" x14ac:dyDescent="0.2">
      <c r="A15" s="241"/>
      <c r="B15" s="241"/>
      <c r="C15" s="242"/>
      <c r="D15" s="242"/>
      <c r="E15" s="242"/>
      <c r="F15" s="95"/>
      <c r="G15" s="96"/>
      <c r="H15" s="96"/>
      <c r="I15" s="83"/>
      <c r="J15" s="97"/>
      <c r="K15" s="85"/>
      <c r="L15" s="85"/>
      <c r="M15" s="85"/>
      <c r="N15" s="85"/>
      <c r="O15" s="85"/>
      <c r="P15" s="85"/>
      <c r="Q15" s="97"/>
      <c r="R15" s="98"/>
      <c r="S15" s="98"/>
      <c r="T15" s="98"/>
      <c r="U15" s="98"/>
      <c r="V15" s="87">
        <f t="shared" ref="V15:V35" si="3">SUM(R15:U15)</f>
        <v>0</v>
      </c>
      <c r="W15" s="88"/>
      <c r="X15" s="89"/>
      <c r="Y15" s="90" t="str">
        <f t="shared" ref="Y15:Y35" si="4">IF(X15=" "," ",IF(X15=0," ",+IF(X15&lt;5,"T",IF(X15&lt;9,"TO",IF(X15&lt;17,"M",IF(X15&lt;25,"IM","IT"))))))</f>
        <v xml:space="preserve"> </v>
      </c>
      <c r="Z15" s="60" t="str">
        <f t="shared" ref="Z15:Z35" si="5">IF(Y15=" "," ",+IF(Y15="T","NO",IF(Y15="TO","NO",IF(Y15="M","NO",IF(Y15="IM","SI","SI")))))</f>
        <v xml:space="preserve"> </v>
      </c>
      <c r="AA15" s="99"/>
      <c r="AB15" s="99"/>
      <c r="AC15" s="99"/>
      <c r="AD15" s="99"/>
      <c r="AE15" s="99"/>
      <c r="AF15" s="98"/>
      <c r="AG15" s="98"/>
      <c r="AH15" s="98"/>
      <c r="AI15" s="98"/>
      <c r="AJ15" s="103">
        <f t="shared" ref="AJ15:AJ26" si="6">SUM(AF15:AI15)</f>
        <v>0</v>
      </c>
      <c r="AK15" s="100"/>
      <c r="AL15" s="89"/>
      <c r="AM15" s="94" t="str">
        <f t="shared" si="1"/>
        <v xml:space="preserve"> </v>
      </c>
      <c r="AN15" s="61" t="str">
        <f t="shared" si="2"/>
        <v xml:space="preserve"> </v>
      </c>
    </row>
    <row r="16" spans="1:40" ht="139.5" customHeight="1" x14ac:dyDescent="0.2">
      <c r="A16" s="241"/>
      <c r="B16" s="241"/>
      <c r="C16" s="242"/>
      <c r="D16" s="242"/>
      <c r="E16" s="242"/>
      <c r="F16" s="96"/>
      <c r="G16" s="96"/>
      <c r="H16" s="96"/>
      <c r="I16" s="83"/>
      <c r="J16" s="97"/>
      <c r="K16" s="85"/>
      <c r="L16" s="85"/>
      <c r="M16" s="85"/>
      <c r="N16" s="85"/>
      <c r="O16" s="85"/>
      <c r="P16" s="85"/>
      <c r="Q16" s="97"/>
      <c r="R16" s="98"/>
      <c r="S16" s="98"/>
      <c r="T16" s="98"/>
      <c r="U16" s="98"/>
      <c r="V16" s="87">
        <f t="shared" si="3"/>
        <v>0</v>
      </c>
      <c r="W16" s="88"/>
      <c r="X16" s="89"/>
      <c r="Y16" s="90" t="str">
        <f t="shared" si="4"/>
        <v xml:space="preserve"> </v>
      </c>
      <c r="Z16" s="60" t="str">
        <f t="shared" si="5"/>
        <v xml:space="preserve"> </v>
      </c>
      <c r="AA16" s="101"/>
      <c r="AB16" s="101"/>
      <c r="AC16" s="101"/>
      <c r="AD16" s="102"/>
      <c r="AE16" s="102"/>
      <c r="AF16" s="98"/>
      <c r="AG16" s="98"/>
      <c r="AH16" s="98"/>
      <c r="AI16" s="98"/>
      <c r="AJ16" s="103">
        <f t="shared" si="6"/>
        <v>0</v>
      </c>
      <c r="AK16" s="100"/>
      <c r="AL16" s="89" t="str">
        <f t="shared" ref="AL16:AL20" si="7">IF(AJ16*AK16=0," ",AJ16*AK16)</f>
        <v xml:space="preserve"> </v>
      </c>
      <c r="AM16" s="94" t="str">
        <f t="shared" si="1"/>
        <v xml:space="preserve"> </v>
      </c>
      <c r="AN16" s="61" t="str">
        <f t="shared" si="2"/>
        <v xml:space="preserve"> </v>
      </c>
    </row>
    <row r="17" spans="1:40" ht="111" customHeight="1" x14ac:dyDescent="0.2">
      <c r="A17" s="241"/>
      <c r="B17" s="241"/>
      <c r="C17" s="242"/>
      <c r="D17" s="242"/>
      <c r="E17" s="241"/>
      <c r="F17" s="95"/>
      <c r="G17" s="96"/>
      <c r="H17" s="96"/>
      <c r="I17" s="83"/>
      <c r="J17" s="97"/>
      <c r="K17" s="85"/>
      <c r="L17" s="85"/>
      <c r="M17" s="85"/>
      <c r="N17" s="85"/>
      <c r="O17" s="85"/>
      <c r="P17" s="85"/>
      <c r="Q17" s="97"/>
      <c r="R17" s="98"/>
      <c r="S17" s="98"/>
      <c r="T17" s="98"/>
      <c r="U17" s="98"/>
      <c r="V17" s="87">
        <f t="shared" si="3"/>
        <v>0</v>
      </c>
      <c r="W17" s="88"/>
      <c r="X17" s="89" t="str">
        <f t="shared" si="0"/>
        <v xml:space="preserve"> </v>
      </c>
      <c r="Y17" s="90" t="str">
        <f t="shared" si="4"/>
        <v xml:space="preserve"> </v>
      </c>
      <c r="Z17" s="60" t="str">
        <f t="shared" si="5"/>
        <v xml:space="preserve"> </v>
      </c>
      <c r="AA17" s="99"/>
      <c r="AB17" s="99"/>
      <c r="AC17" s="99"/>
      <c r="AD17" s="99"/>
      <c r="AE17" s="99"/>
      <c r="AF17" s="98"/>
      <c r="AG17" s="98"/>
      <c r="AH17" s="98"/>
      <c r="AI17" s="98"/>
      <c r="AJ17" s="103">
        <f t="shared" si="6"/>
        <v>0</v>
      </c>
      <c r="AK17" s="100"/>
      <c r="AL17" s="89" t="str">
        <f t="shared" si="7"/>
        <v xml:space="preserve"> </v>
      </c>
      <c r="AM17" s="94" t="str">
        <f t="shared" si="1"/>
        <v xml:space="preserve"> </v>
      </c>
      <c r="AN17" s="61" t="str">
        <f t="shared" si="2"/>
        <v xml:space="preserve"> </v>
      </c>
    </row>
    <row r="18" spans="1:40" ht="92.45" customHeight="1" x14ac:dyDescent="0.2">
      <c r="A18" s="241"/>
      <c r="B18" s="241"/>
      <c r="C18" s="242"/>
      <c r="D18" s="242"/>
      <c r="E18" s="242"/>
      <c r="F18" s="95"/>
      <c r="G18" s="96"/>
      <c r="H18" s="96"/>
      <c r="I18" s="83"/>
      <c r="J18" s="97"/>
      <c r="K18" s="85" t="str">
        <f>IF(J18=""," ",IF(J18,VLOOKUP(J18,'PELIGROS '!$A$5:$G$148,7,0)))</f>
        <v xml:space="preserve"> </v>
      </c>
      <c r="L18" s="85" t="str">
        <f>IF(J18=""," ",IF(J18&gt;1,VLOOKUP(J18,'PELIGROS '!$A$5:$F$148,2,0)))</f>
        <v xml:space="preserve"> </v>
      </c>
      <c r="M18" s="85" t="str">
        <f>IF(J18=""," ",IF(J18&gt;1,VLOOKUP(J18,'PELIGROS '!$A$5:$F$148,3,0)))</f>
        <v xml:space="preserve"> </v>
      </c>
      <c r="N18" s="85" t="str">
        <f>IF(J18=""," ",IF(J18&gt;1,VLOOKUP(J18,'PELIGROS '!$A$5:$F$148,4,0)))</f>
        <v xml:space="preserve"> </v>
      </c>
      <c r="O18" s="85" t="str">
        <f>IF(J18=""," ",IF(J18&gt;1,VLOOKUP(J18,'PELIGROS '!$A$5:$F$148,5,0)))</f>
        <v xml:space="preserve"> </v>
      </c>
      <c r="P18" s="85" t="str">
        <f>IF(J18=""," ",IF(J18&gt;1,VLOOKUP(J18,'PELIGROS '!$A$5:$F$148,6,0)))</f>
        <v xml:space="preserve"> </v>
      </c>
      <c r="Q18" s="97"/>
      <c r="R18" s="98"/>
      <c r="S18" s="98"/>
      <c r="T18" s="98"/>
      <c r="U18" s="98"/>
      <c r="V18" s="87">
        <f t="shared" si="3"/>
        <v>0</v>
      </c>
      <c r="W18" s="88"/>
      <c r="X18" s="89" t="str">
        <f t="shared" si="0"/>
        <v xml:space="preserve"> </v>
      </c>
      <c r="Y18" s="90" t="str">
        <f t="shared" si="4"/>
        <v xml:space="preserve"> </v>
      </c>
      <c r="Z18" s="60" t="str">
        <f t="shared" si="5"/>
        <v xml:space="preserve"> </v>
      </c>
      <c r="AA18" s="99"/>
      <c r="AB18" s="99"/>
      <c r="AC18" s="99"/>
      <c r="AD18" s="99"/>
      <c r="AE18" s="99"/>
      <c r="AF18" s="98"/>
      <c r="AG18" s="98"/>
      <c r="AH18" s="98"/>
      <c r="AI18" s="98"/>
      <c r="AJ18" s="103">
        <f t="shared" si="6"/>
        <v>0</v>
      </c>
      <c r="AK18" s="100"/>
      <c r="AL18" s="89" t="str">
        <f t="shared" si="7"/>
        <v xml:space="preserve"> </v>
      </c>
      <c r="AM18" s="94" t="str">
        <f t="shared" si="1"/>
        <v xml:space="preserve"> </v>
      </c>
      <c r="AN18" s="61" t="str">
        <f t="shared" si="2"/>
        <v xml:space="preserve"> </v>
      </c>
    </row>
    <row r="19" spans="1:40" ht="113.45" customHeight="1" x14ac:dyDescent="0.2">
      <c r="A19" s="242"/>
      <c r="B19" s="242"/>
      <c r="C19" s="242"/>
      <c r="D19" s="242"/>
      <c r="E19" s="242"/>
      <c r="F19" s="95"/>
      <c r="G19" s="96"/>
      <c r="H19" s="96"/>
      <c r="I19" s="83"/>
      <c r="J19" s="97"/>
      <c r="K19" s="85" t="str">
        <f>IF(J19=""," ",IF(J19,VLOOKUP(J19,'PELIGROS '!$A$5:$G$148,7,0)))</f>
        <v xml:space="preserve"> </v>
      </c>
      <c r="L19" s="85" t="str">
        <f>IF(J19=""," ",IF(J19&gt;1,VLOOKUP(J19,'PELIGROS '!$A$5:$F$148,2,0)))</f>
        <v xml:space="preserve"> </v>
      </c>
      <c r="M19" s="85" t="str">
        <f>IF(J19=""," ",IF(J19&gt;1,VLOOKUP(J19,'PELIGROS '!$A$5:$F$148,3,0)))</f>
        <v xml:space="preserve"> </v>
      </c>
      <c r="N19" s="85" t="str">
        <f>IF(J19=""," ",IF(J19&gt;1,VLOOKUP(J19,'PELIGROS '!$A$5:$F$148,4,0)))</f>
        <v xml:space="preserve"> </v>
      </c>
      <c r="O19" s="85" t="str">
        <f>IF(J19=""," ",IF(J19&gt;1,VLOOKUP(J19,'PELIGROS '!$A$5:$F$148,5,0)))</f>
        <v xml:space="preserve"> </v>
      </c>
      <c r="P19" s="85" t="str">
        <f>IF(J19=""," ",IF(J19&gt;1,VLOOKUP(J19,'PELIGROS '!$A$5:$F$148,6,0)))</f>
        <v xml:space="preserve"> </v>
      </c>
      <c r="Q19" s="97"/>
      <c r="R19" s="98"/>
      <c r="S19" s="98"/>
      <c r="T19" s="98"/>
      <c r="U19" s="98"/>
      <c r="V19" s="87">
        <f t="shared" si="3"/>
        <v>0</v>
      </c>
      <c r="W19" s="88"/>
      <c r="X19" s="89" t="str">
        <f t="shared" si="0"/>
        <v xml:space="preserve"> </v>
      </c>
      <c r="Y19" s="90" t="str">
        <f t="shared" si="4"/>
        <v xml:space="preserve"> </v>
      </c>
      <c r="Z19" s="60" t="str">
        <f t="shared" si="5"/>
        <v xml:space="preserve"> </v>
      </c>
      <c r="AA19" s="101"/>
      <c r="AB19" s="101"/>
      <c r="AC19" s="101"/>
      <c r="AD19" s="102"/>
      <c r="AE19" s="102"/>
      <c r="AF19" s="98"/>
      <c r="AG19" s="98"/>
      <c r="AH19" s="98"/>
      <c r="AI19" s="98"/>
      <c r="AJ19" s="103">
        <f t="shared" si="6"/>
        <v>0</v>
      </c>
      <c r="AK19" s="100"/>
      <c r="AL19" s="89" t="str">
        <f t="shared" si="7"/>
        <v xml:space="preserve"> </v>
      </c>
      <c r="AM19" s="94" t="str">
        <f t="shared" si="1"/>
        <v xml:space="preserve"> </v>
      </c>
      <c r="AN19" s="61" t="str">
        <f t="shared" si="2"/>
        <v xml:space="preserve"> </v>
      </c>
    </row>
    <row r="20" spans="1:40" ht="176.25" customHeight="1" x14ac:dyDescent="0.2">
      <c r="A20" s="242"/>
      <c r="B20" s="242"/>
      <c r="C20" s="242"/>
      <c r="D20" s="242"/>
      <c r="E20" s="243"/>
      <c r="F20" s="104"/>
      <c r="G20" s="104"/>
      <c r="H20" s="104"/>
      <c r="I20" s="83"/>
      <c r="J20" s="105"/>
      <c r="K20" s="85" t="str">
        <f>IF(J20=""," ",IF(J20,VLOOKUP(J20,'PELIGROS '!$A$5:$G$148,7,0)))</f>
        <v xml:space="preserve"> </v>
      </c>
      <c r="L20" s="85" t="str">
        <f>IF(J20=""," ",IF(J20&gt;1,VLOOKUP(J20,'PELIGROS '!$A$5:$F$148,2,0)))</f>
        <v xml:space="preserve"> </v>
      </c>
      <c r="M20" s="85" t="str">
        <f>IF(J20=""," ",IF(J20&gt;1,VLOOKUP(J20,'PELIGROS '!$A$5:$F$148,3,0)))</f>
        <v xml:space="preserve"> </v>
      </c>
      <c r="N20" s="85" t="str">
        <f>IF(J20=""," ",IF(J20&gt;1,VLOOKUP(J20,'PELIGROS '!$A$5:$F$148,4,0)))</f>
        <v xml:space="preserve"> </v>
      </c>
      <c r="O20" s="85" t="str">
        <f>IF(J20=""," ",IF(J20&gt;1,VLOOKUP(J20,'PELIGROS '!$A$5:$F$148,5,0)))</f>
        <v xml:space="preserve"> </v>
      </c>
      <c r="P20" s="85" t="str">
        <f>IF(J20=""," ",IF(J20&gt;1,VLOOKUP(J20,'PELIGROS '!$A$5:$F$148,6,0)))</f>
        <v xml:space="preserve"> </v>
      </c>
      <c r="Q20" s="97"/>
      <c r="R20" s="106"/>
      <c r="S20" s="88"/>
      <c r="T20" s="88"/>
      <c r="U20" s="88"/>
      <c r="V20" s="87">
        <f t="shared" si="3"/>
        <v>0</v>
      </c>
      <c r="W20" s="88"/>
      <c r="X20" s="89" t="str">
        <f t="shared" si="0"/>
        <v xml:space="preserve"> </v>
      </c>
      <c r="Y20" s="90" t="str">
        <f t="shared" si="4"/>
        <v xml:space="preserve"> </v>
      </c>
      <c r="Z20" s="60" t="str">
        <f t="shared" si="5"/>
        <v xml:space="preserve"> </v>
      </c>
      <c r="AA20" s="107"/>
      <c r="AB20" s="107"/>
      <c r="AC20" s="107"/>
      <c r="AD20" s="107"/>
      <c r="AE20" s="107"/>
      <c r="AF20" s="108"/>
      <c r="AG20" s="108"/>
      <c r="AH20" s="108"/>
      <c r="AI20" s="109"/>
      <c r="AJ20" s="103">
        <f t="shared" si="6"/>
        <v>0</v>
      </c>
      <c r="AK20" s="110"/>
      <c r="AL20" s="89" t="str">
        <f t="shared" si="7"/>
        <v xml:space="preserve"> </v>
      </c>
      <c r="AM20" s="94" t="str">
        <f t="shared" si="1"/>
        <v xml:space="preserve"> </v>
      </c>
      <c r="AN20" s="61" t="str">
        <f t="shared" si="2"/>
        <v xml:space="preserve"> </v>
      </c>
    </row>
    <row r="21" spans="1:40" ht="171" customHeight="1" x14ac:dyDescent="0.2">
      <c r="A21" s="242"/>
      <c r="B21" s="242"/>
      <c r="C21" s="242"/>
      <c r="D21" s="242"/>
      <c r="E21" s="242"/>
      <c r="F21" s="111"/>
      <c r="G21" s="111"/>
      <c r="H21" s="111"/>
      <c r="I21" s="111"/>
      <c r="J21" s="112"/>
      <c r="K21" s="113" t="str">
        <f>IF(J21=""," ",IF(J21,VLOOKUP(J21,'PELIGROS '!$A$5:$G$148,7,0)))</f>
        <v xml:space="preserve"> </v>
      </c>
      <c r="L21" s="113" t="str">
        <f>IF(J21=""," ",IF(J21&gt;1,VLOOKUP(J21,'PELIGROS '!$A$5:$F$148,2,0)))</f>
        <v xml:space="preserve"> </v>
      </c>
      <c r="M21" s="113" t="str">
        <f>IF(J21=""," ",IF(J21&gt;1,VLOOKUP(J21,'PELIGROS '!$A$5:$F$148,3,0)))</f>
        <v xml:space="preserve"> </v>
      </c>
      <c r="N21" s="113" t="str">
        <f>IF(J21=""," ",IF(J21&gt;1,VLOOKUP(J21,'PELIGROS '!$A$5:$F$148,4,0)))</f>
        <v xml:space="preserve"> </v>
      </c>
      <c r="O21" s="113" t="str">
        <f>IF(J21=""," ",IF(J21&gt;1,VLOOKUP(J21,'PELIGROS '!$A$5:$F$148,5,0)))</f>
        <v xml:space="preserve"> </v>
      </c>
      <c r="P21" s="113" t="str">
        <f>IF(J21=""," ",IF(J21&gt;1,VLOOKUP(J21,'PELIGROS '!$A$5:$F$148,6,0)))</f>
        <v xml:space="preserve"> </v>
      </c>
      <c r="Q21" s="97"/>
      <c r="R21" s="114"/>
      <c r="S21" s="88"/>
      <c r="T21" s="115"/>
      <c r="U21" s="115"/>
      <c r="V21" s="87">
        <f t="shared" si="3"/>
        <v>0</v>
      </c>
      <c r="W21" s="88"/>
      <c r="X21" s="116" t="str">
        <f t="shared" ref="X21:X35" si="8">IF(V21*W21=0," ",V21*W21)</f>
        <v xml:space="preserve"> </v>
      </c>
      <c r="Y21" s="90" t="str">
        <f t="shared" si="4"/>
        <v xml:space="preserve"> </v>
      </c>
      <c r="Z21" s="60" t="str">
        <f t="shared" si="5"/>
        <v xml:space="preserve"> </v>
      </c>
      <c r="AA21" s="117"/>
      <c r="AB21" s="118"/>
      <c r="AC21" s="118"/>
      <c r="AD21" s="117"/>
      <c r="AE21" s="119"/>
      <c r="AF21" s="109"/>
      <c r="AG21" s="120"/>
      <c r="AH21" s="120"/>
      <c r="AI21" s="121"/>
      <c r="AJ21" s="103">
        <f t="shared" si="6"/>
        <v>0</v>
      </c>
      <c r="AK21" s="122"/>
      <c r="AL21" s="89" t="str">
        <f t="shared" ref="AL21:AL35" si="9">IF(AJ21*AK21=0," ",AJ21*AK21)</f>
        <v xml:space="preserve"> </v>
      </c>
      <c r="AM21" s="94" t="str">
        <f t="shared" si="1"/>
        <v xml:space="preserve"> </v>
      </c>
      <c r="AN21" s="61" t="str">
        <f t="shared" si="2"/>
        <v xml:space="preserve"> </v>
      </c>
    </row>
    <row r="22" spans="1:40" ht="79.5" customHeight="1" x14ac:dyDescent="0.2">
      <c r="A22" s="242"/>
      <c r="B22" s="242"/>
      <c r="C22" s="242"/>
      <c r="D22" s="242"/>
      <c r="E22" s="242"/>
      <c r="F22" s="111"/>
      <c r="G22" s="111"/>
      <c r="H22" s="111"/>
      <c r="I22" s="111"/>
      <c r="J22" s="112"/>
      <c r="K22" s="113" t="str">
        <f>IF(J22=""," ",IF(J22,VLOOKUP(J22,'PELIGROS '!$A$5:$G$148,7,0)))</f>
        <v xml:space="preserve"> </v>
      </c>
      <c r="L22" s="113" t="str">
        <f>IF(J22=""," ",IF(J22&gt;1,VLOOKUP(J22,'PELIGROS '!$A$5:$F$148,2,0)))</f>
        <v xml:space="preserve"> </v>
      </c>
      <c r="M22" s="113" t="str">
        <f>IF(J22=""," ",IF(J22&gt;1,VLOOKUP(J22,'PELIGROS '!$A$5:$F$148,3,0)))</f>
        <v xml:space="preserve"> </v>
      </c>
      <c r="N22" s="113" t="str">
        <f>IF(J22=""," ",IF(J22&gt;1,VLOOKUP(J22,'PELIGROS '!$A$5:$F$148,4,0)))</f>
        <v xml:space="preserve"> </v>
      </c>
      <c r="O22" s="113" t="str">
        <f>IF(J22=""," ",IF(J22&gt;1,VLOOKUP(J22,'PELIGROS '!$A$5:$F$148,5,0)))</f>
        <v xml:space="preserve"> </v>
      </c>
      <c r="P22" s="113" t="str">
        <f>IF(J22=""," ",IF(J22&gt;1,VLOOKUP(J22,'PELIGROS '!$A$5:$F$148,6,0)))</f>
        <v xml:space="preserve"> </v>
      </c>
      <c r="Q22" s="97"/>
      <c r="R22" s="114"/>
      <c r="S22" s="98"/>
      <c r="T22" s="115"/>
      <c r="U22" s="115"/>
      <c r="V22" s="87">
        <f t="shared" si="3"/>
        <v>0</v>
      </c>
      <c r="W22" s="88"/>
      <c r="X22" s="116" t="str">
        <f t="shared" si="8"/>
        <v xml:space="preserve"> </v>
      </c>
      <c r="Y22" s="90" t="str">
        <f t="shared" si="4"/>
        <v xml:space="preserve"> </v>
      </c>
      <c r="Z22" s="60" t="str">
        <f t="shared" si="5"/>
        <v xml:space="preserve"> </v>
      </c>
      <c r="AA22" s="101"/>
      <c r="AB22" s="123"/>
      <c r="AC22" s="101"/>
      <c r="AD22" s="123"/>
      <c r="AE22" s="101"/>
      <c r="AF22" s="124"/>
      <c r="AG22" s="121"/>
      <c r="AH22" s="121"/>
      <c r="AI22" s="121"/>
      <c r="AJ22" s="103">
        <f t="shared" si="6"/>
        <v>0</v>
      </c>
      <c r="AK22" s="122"/>
      <c r="AL22" s="89" t="str">
        <f t="shared" si="9"/>
        <v xml:space="preserve"> </v>
      </c>
      <c r="AM22" s="94" t="str">
        <f t="shared" si="1"/>
        <v xml:space="preserve"> </v>
      </c>
      <c r="AN22" s="61" t="str">
        <f t="shared" si="2"/>
        <v xml:space="preserve"> </v>
      </c>
    </row>
    <row r="23" spans="1:40" ht="68.25" customHeight="1" x14ac:dyDescent="0.2">
      <c r="A23" s="242"/>
      <c r="B23" s="242"/>
      <c r="C23" s="242"/>
      <c r="D23" s="242"/>
      <c r="E23" s="242"/>
      <c r="F23" s="111"/>
      <c r="G23" s="111"/>
      <c r="H23" s="111"/>
      <c r="I23" s="111"/>
      <c r="J23" s="112"/>
      <c r="K23" s="113" t="str">
        <f>IF(J23=""," ",IF(J23,VLOOKUP(J23,'PELIGROS '!$A$5:$G$148,7,0)))</f>
        <v xml:space="preserve"> </v>
      </c>
      <c r="L23" s="113" t="str">
        <f>IF(J23=""," ",IF(J23&gt;1,VLOOKUP(J23,'PELIGROS '!$A$5:$F$148,2,0)))</f>
        <v xml:space="preserve"> </v>
      </c>
      <c r="M23" s="113" t="str">
        <f>IF(J23=""," ",IF(J23&gt;1,VLOOKUP(J23,'PELIGROS '!$A$5:$F$148,3,0)))</f>
        <v xml:space="preserve"> </v>
      </c>
      <c r="N23" s="113" t="str">
        <f>IF(J23=""," ",IF(J23&gt;1,VLOOKUP(J23,'PELIGROS '!$A$5:$F$148,4,0)))</f>
        <v xml:space="preserve"> </v>
      </c>
      <c r="O23" s="113" t="str">
        <f>IF(J23=""," ",IF(J23&gt;1,VLOOKUP(J23,'PELIGROS '!$A$5:$F$148,5,0)))</f>
        <v xml:space="preserve"> </v>
      </c>
      <c r="P23" s="113" t="str">
        <f>IF(J23=""," ",IF(J23&gt;1,VLOOKUP(J23,'PELIGROS '!$A$5:$F$148,6,0)))</f>
        <v xml:space="preserve"> </v>
      </c>
      <c r="Q23" s="97"/>
      <c r="R23" s="114"/>
      <c r="S23" s="88"/>
      <c r="T23" s="115"/>
      <c r="U23" s="115"/>
      <c r="V23" s="87">
        <f t="shared" si="3"/>
        <v>0</v>
      </c>
      <c r="W23" s="88"/>
      <c r="X23" s="116" t="str">
        <f t="shared" si="8"/>
        <v xml:space="preserve"> </v>
      </c>
      <c r="Y23" s="90" t="str">
        <f t="shared" si="4"/>
        <v xml:space="preserve"> </v>
      </c>
      <c r="Z23" s="60" t="str">
        <f t="shared" si="5"/>
        <v xml:space="preserve"> </v>
      </c>
      <c r="AA23" s="101"/>
      <c r="AB23" s="101"/>
      <c r="AC23" s="123"/>
      <c r="AD23" s="101"/>
      <c r="AE23" s="101"/>
      <c r="AF23" s="124"/>
      <c r="AG23" s="121"/>
      <c r="AH23" s="121"/>
      <c r="AI23" s="121"/>
      <c r="AJ23" s="103">
        <f t="shared" si="6"/>
        <v>0</v>
      </c>
      <c r="AK23" s="122"/>
      <c r="AL23" s="89" t="str">
        <f t="shared" si="9"/>
        <v xml:space="preserve"> </v>
      </c>
      <c r="AM23" s="94" t="str">
        <f t="shared" si="1"/>
        <v xml:space="preserve"> </v>
      </c>
      <c r="AN23" s="61" t="str">
        <f t="shared" si="2"/>
        <v xml:space="preserve"> </v>
      </c>
    </row>
    <row r="24" spans="1:40" ht="229.15" customHeight="1" x14ac:dyDescent="0.2">
      <c r="A24" s="242"/>
      <c r="B24" s="242"/>
      <c r="C24" s="242"/>
      <c r="D24" s="242"/>
      <c r="E24" s="242"/>
      <c r="F24" s="111"/>
      <c r="G24" s="111"/>
      <c r="H24" s="111"/>
      <c r="I24" s="111"/>
      <c r="J24" s="112"/>
      <c r="K24" s="113" t="str">
        <f>IF(J24=""," ",IF(J24,VLOOKUP(J24,'PELIGROS '!$A$5:$G$148,7,0)))</f>
        <v xml:space="preserve"> </v>
      </c>
      <c r="L24" s="113" t="str">
        <f>IF(J24=""," ",IF(J24&gt;1,VLOOKUP(J24,'PELIGROS '!$A$5:$F$148,2,0)))</f>
        <v xml:space="preserve"> </v>
      </c>
      <c r="M24" s="113" t="str">
        <f>IF(J24=""," ",IF(J24&gt;1,VLOOKUP(J24,'PELIGROS '!$A$5:$F$148,3,0)))</f>
        <v xml:space="preserve"> </v>
      </c>
      <c r="N24" s="113" t="str">
        <f>IF(J24=""," ",IF(J24&gt;1,VLOOKUP(J24,'PELIGROS '!$A$5:$F$148,4,0)))</f>
        <v xml:space="preserve"> </v>
      </c>
      <c r="O24" s="113" t="str">
        <f>IF(J24=""," ",IF(J24&gt;1,VLOOKUP(J24,'PELIGROS '!$A$5:$F$148,5,0)))</f>
        <v xml:space="preserve"> </v>
      </c>
      <c r="P24" s="113" t="str">
        <f>IF(J24=""," ",IF(J24&gt;1,VLOOKUP(J24,'PELIGROS '!$A$5:$F$148,6,0)))</f>
        <v xml:space="preserve"> </v>
      </c>
      <c r="Q24" s="97"/>
      <c r="R24" s="98"/>
      <c r="S24" s="98"/>
      <c r="T24" s="98"/>
      <c r="U24" s="98"/>
      <c r="V24" s="87">
        <f t="shared" ref="V24" si="10">SUM(R24:U24)</f>
        <v>0</v>
      </c>
      <c r="W24" s="88"/>
      <c r="X24" s="89" t="str">
        <f t="shared" si="8"/>
        <v xml:space="preserve"> </v>
      </c>
      <c r="Y24" s="90" t="str">
        <f t="shared" ref="Y24" si="11">IF(X24=" "," ",IF(X24=0," ",+IF(X24&lt;5,"T",IF(X24&lt;9,"TO",IF(X24&lt;17,"M",IF(X24&lt;25,"IM","IT"))))))</f>
        <v xml:space="preserve"> </v>
      </c>
      <c r="Z24" s="60" t="str">
        <f t="shared" ref="Z24" si="12">IF(Y24=" "," ",+IF(Y24="T","NO",IF(Y24="TO","NO",IF(Y24="M","NO",IF(Y24="IM","SI","SI")))))</f>
        <v xml:space="preserve"> </v>
      </c>
      <c r="AA24" s="101"/>
      <c r="AB24" s="101"/>
      <c r="AC24" s="101"/>
      <c r="AD24" s="102"/>
      <c r="AE24" s="102"/>
      <c r="AF24" s="109"/>
      <c r="AG24" s="121"/>
      <c r="AH24" s="121"/>
      <c r="AI24" s="121"/>
      <c r="AJ24" s="103">
        <f t="shared" si="6"/>
        <v>0</v>
      </c>
      <c r="AK24" s="122"/>
      <c r="AL24" s="89" t="str">
        <f t="shared" si="9"/>
        <v xml:space="preserve"> </v>
      </c>
      <c r="AM24" s="94" t="str">
        <f t="shared" si="1"/>
        <v xml:space="preserve"> </v>
      </c>
      <c r="AN24" s="61" t="str">
        <f t="shared" si="2"/>
        <v xml:space="preserve"> </v>
      </c>
    </row>
    <row r="25" spans="1:40" ht="96.75" customHeight="1" x14ac:dyDescent="0.2">
      <c r="A25" s="242"/>
      <c r="B25" s="242"/>
      <c r="C25" s="242"/>
      <c r="D25" s="242"/>
      <c r="E25" s="242"/>
      <c r="F25" s="125"/>
      <c r="G25" s="125"/>
      <c r="H25" s="125"/>
      <c r="I25" s="111"/>
      <c r="J25" s="126"/>
      <c r="K25" s="113" t="str">
        <f>IF(J25=""," ",IF(J25,VLOOKUP(J25,'PELIGROS '!$A$5:$G$148,7,0)))</f>
        <v xml:space="preserve"> </v>
      </c>
      <c r="L25" s="113" t="str">
        <f>IF(J25=""," ",IF(J25&gt;1,VLOOKUP(J25,'PELIGROS '!$A$5:$F$148,2,0)))</f>
        <v xml:space="preserve"> </v>
      </c>
      <c r="M25" s="113" t="str">
        <f>IF(J25=""," ",IF(J25&gt;1,VLOOKUP(J25,'PELIGROS '!$A$5:$F$148,3,0)))</f>
        <v xml:space="preserve"> </v>
      </c>
      <c r="N25" s="113" t="str">
        <f>IF(J25=""," ",IF(J25&gt;1,VLOOKUP(J25,'PELIGROS '!$A$5:$F$148,4,0)))</f>
        <v xml:space="preserve"> </v>
      </c>
      <c r="O25" s="113" t="str">
        <f>IF(J25=""," ",IF(J25&gt;1,VLOOKUP(J25,'PELIGROS '!$A$5:$F$148,5,0)))</f>
        <v xml:space="preserve"> </v>
      </c>
      <c r="P25" s="113" t="str">
        <f>IF(J25=""," ",IF(J25&gt;1,VLOOKUP(J25,'PELIGROS '!$A$5:$F$148,6,0)))</f>
        <v xml:space="preserve"> </v>
      </c>
      <c r="Q25" s="97"/>
      <c r="R25" s="114"/>
      <c r="S25" s="88"/>
      <c r="T25" s="115"/>
      <c r="U25" s="115"/>
      <c r="V25" s="87">
        <f t="shared" si="3"/>
        <v>0</v>
      </c>
      <c r="W25" s="88"/>
      <c r="X25" s="116" t="str">
        <f t="shared" si="8"/>
        <v xml:space="preserve"> </v>
      </c>
      <c r="Y25" s="90" t="str">
        <f t="shared" si="4"/>
        <v xml:space="preserve"> </v>
      </c>
      <c r="Z25" s="60" t="str">
        <f t="shared" si="5"/>
        <v xml:space="preserve"> </v>
      </c>
      <c r="AA25" s="123"/>
      <c r="AB25" s="123"/>
      <c r="AC25" s="123"/>
      <c r="AD25" s="123"/>
      <c r="AE25" s="123"/>
      <c r="AF25" s="124"/>
      <c r="AG25" s="121"/>
      <c r="AH25" s="121"/>
      <c r="AI25" s="121"/>
      <c r="AJ25" s="103">
        <f t="shared" si="6"/>
        <v>0</v>
      </c>
      <c r="AK25" s="122"/>
      <c r="AL25" s="89" t="str">
        <f t="shared" si="9"/>
        <v xml:space="preserve"> </v>
      </c>
      <c r="AM25" s="94" t="str">
        <f t="shared" si="1"/>
        <v xml:space="preserve"> </v>
      </c>
      <c r="AN25" s="61" t="str">
        <f t="shared" si="2"/>
        <v xml:space="preserve"> </v>
      </c>
    </row>
    <row r="26" spans="1:40" ht="103.5" customHeight="1" x14ac:dyDescent="0.2">
      <c r="A26" s="242"/>
      <c r="B26" s="242"/>
      <c r="C26" s="242"/>
      <c r="D26" s="242"/>
      <c r="E26" s="244"/>
      <c r="F26" s="111"/>
      <c r="G26" s="111"/>
      <c r="H26" s="111"/>
      <c r="I26" s="111"/>
      <c r="J26" s="126"/>
      <c r="K26" s="113" t="str">
        <f>IF(J26=""," ",IF(J26,VLOOKUP(J26,'PELIGROS '!$A$5:$G$148,7,0)))</f>
        <v xml:space="preserve"> </v>
      </c>
      <c r="L26" s="113" t="str">
        <f>IF(J26=""," ",IF(J26&gt;1,VLOOKUP(J26,'PELIGROS '!$A$5:$F$148,2,0)))</f>
        <v xml:space="preserve"> </v>
      </c>
      <c r="M26" s="113" t="str">
        <f>IF(J26=""," ",IF(J26&gt;1,VLOOKUP(J26,'PELIGROS '!$A$5:$F$148,3,0)))</f>
        <v xml:space="preserve"> </v>
      </c>
      <c r="N26" s="113" t="str">
        <f>IF(J26=""," ",IF(J26&gt;1,VLOOKUP(J26,'PELIGROS '!$A$5:$F$148,4,0)))</f>
        <v xml:space="preserve"> </v>
      </c>
      <c r="O26" s="113" t="str">
        <f>IF(J26=""," ",IF(J26&gt;1,VLOOKUP(J26,'PELIGROS '!$A$5:$F$148,5,0)))</f>
        <v xml:space="preserve"> </v>
      </c>
      <c r="P26" s="113" t="str">
        <f>IF(J26=""," ",IF(J26&gt;1,VLOOKUP(J26,'PELIGROS '!$A$5:$F$148,6,0)))</f>
        <v xml:space="preserve"> </v>
      </c>
      <c r="Q26" s="97"/>
      <c r="R26" s="114"/>
      <c r="S26" s="98"/>
      <c r="T26" s="115"/>
      <c r="U26" s="115"/>
      <c r="V26" s="87">
        <f t="shared" si="3"/>
        <v>0</v>
      </c>
      <c r="W26" s="88"/>
      <c r="X26" s="116" t="str">
        <f t="shared" si="8"/>
        <v xml:space="preserve"> </v>
      </c>
      <c r="Y26" s="90" t="str">
        <f t="shared" si="4"/>
        <v xml:space="preserve"> </v>
      </c>
      <c r="Z26" s="60" t="str">
        <f t="shared" si="5"/>
        <v xml:space="preserve"> </v>
      </c>
      <c r="AA26" s="101"/>
      <c r="AB26" s="101"/>
      <c r="AC26" s="101"/>
      <c r="AD26" s="102"/>
      <c r="AE26" s="102"/>
      <c r="AF26" s="124"/>
      <c r="AG26" s="121"/>
      <c r="AH26" s="121"/>
      <c r="AI26" s="121"/>
      <c r="AJ26" s="103">
        <f t="shared" si="6"/>
        <v>0</v>
      </c>
      <c r="AK26" s="122"/>
      <c r="AL26" s="89" t="str">
        <f t="shared" si="9"/>
        <v xml:space="preserve"> </v>
      </c>
      <c r="AM26" s="94" t="str">
        <f t="shared" si="1"/>
        <v xml:space="preserve"> </v>
      </c>
      <c r="AN26" s="61" t="str">
        <f t="shared" si="2"/>
        <v xml:space="preserve"> </v>
      </c>
    </row>
    <row r="27" spans="1:40" ht="108.75" customHeight="1" x14ac:dyDescent="0.2">
      <c r="A27" s="242"/>
      <c r="B27" s="242"/>
      <c r="C27" s="242"/>
      <c r="D27" s="242"/>
      <c r="E27" s="242"/>
      <c r="F27" s="111"/>
      <c r="G27" s="111"/>
      <c r="H27" s="111"/>
      <c r="I27" s="111"/>
      <c r="J27" s="126"/>
      <c r="K27" s="113" t="str">
        <f>IF(J27=""," ",IF(J27,VLOOKUP(J27,'PELIGROS '!$A$5:$G$148,7,0)))</f>
        <v xml:space="preserve"> </v>
      </c>
      <c r="L27" s="113" t="str">
        <f>IF(J27=""," ",IF(J27&gt;1,VLOOKUP(J27,'PELIGROS '!$A$5:$F$148,2,0)))</f>
        <v xml:space="preserve"> </v>
      </c>
      <c r="M27" s="113" t="str">
        <f>IF(J27=""," ",IF(J27&gt;1,VLOOKUP(J27,'PELIGROS '!$A$5:$F$148,3,0)))</f>
        <v xml:space="preserve"> </v>
      </c>
      <c r="N27" s="113" t="str">
        <f>IF(J27=""," ",IF(J27&gt;1,VLOOKUP(J27,'PELIGROS '!$A$5:$F$148,4,0)))</f>
        <v xml:space="preserve"> </v>
      </c>
      <c r="O27" s="113" t="str">
        <f>IF(J27=""," ",IF(J27&gt;1,VLOOKUP(J27,'PELIGROS '!$A$5:$F$148,5,0)))</f>
        <v xml:space="preserve"> </v>
      </c>
      <c r="P27" s="113" t="str">
        <f>IF(J27=""," ",IF(J27&gt;1,VLOOKUP(J27,'PELIGROS '!$A$5:$F$148,6,0)))</f>
        <v xml:space="preserve"> </v>
      </c>
      <c r="Q27" s="97"/>
      <c r="R27" s="114"/>
      <c r="S27" s="88"/>
      <c r="T27" s="115"/>
      <c r="U27" s="115"/>
      <c r="V27" s="87">
        <f t="shared" si="3"/>
        <v>0</v>
      </c>
      <c r="W27" s="88"/>
      <c r="X27" s="116" t="str">
        <f t="shared" si="8"/>
        <v xml:space="preserve"> </v>
      </c>
      <c r="Y27" s="90" t="str">
        <f t="shared" si="4"/>
        <v xml:space="preserve"> </v>
      </c>
      <c r="Z27" s="60" t="str">
        <f t="shared" si="5"/>
        <v xml:space="preserve"> </v>
      </c>
      <c r="AA27" s="101"/>
      <c r="AB27" s="101"/>
      <c r="AC27" s="101"/>
      <c r="AD27" s="102"/>
      <c r="AE27" s="102"/>
      <c r="AF27" s="124"/>
      <c r="AG27" s="121"/>
      <c r="AH27" s="121"/>
      <c r="AI27" s="121"/>
      <c r="AJ27" s="127">
        <f t="shared" ref="AJ27:AJ35" si="13">SUM(AF27:AI27)</f>
        <v>0</v>
      </c>
      <c r="AK27" s="122"/>
      <c r="AL27" s="89" t="str">
        <f t="shared" si="9"/>
        <v xml:space="preserve"> </v>
      </c>
      <c r="AM27" s="94" t="str">
        <f t="shared" si="1"/>
        <v xml:space="preserve"> </v>
      </c>
      <c r="AN27" s="61" t="str">
        <f t="shared" si="2"/>
        <v xml:space="preserve"> </v>
      </c>
    </row>
    <row r="28" spans="1:40" ht="72.75" customHeight="1" x14ac:dyDescent="0.2">
      <c r="A28" s="242"/>
      <c r="B28" s="242"/>
      <c r="C28" s="242"/>
      <c r="D28" s="242"/>
      <c r="E28" s="242"/>
      <c r="F28" s="111"/>
      <c r="G28" s="111"/>
      <c r="H28" s="111"/>
      <c r="I28" s="111"/>
      <c r="J28" s="126"/>
      <c r="K28" s="113" t="str">
        <f>IF(J28=""," ",IF(J28,VLOOKUP(J28,'PELIGROS '!$A$5:$G$148,7,0)))</f>
        <v xml:space="preserve"> </v>
      </c>
      <c r="L28" s="113" t="str">
        <f>IF(J28=""," ",IF(J28&gt;1,VLOOKUP(J28,'PELIGROS '!$A$5:$F$148,2,0)))</f>
        <v xml:space="preserve"> </v>
      </c>
      <c r="M28" s="113" t="str">
        <f>IF(J28=""," ",IF(J28&gt;1,VLOOKUP(J28,'PELIGROS '!$A$5:$F$148,3,0)))</f>
        <v xml:space="preserve"> </v>
      </c>
      <c r="N28" s="113" t="str">
        <f>IF(J28=""," ",IF(J28&gt;1,VLOOKUP(J28,'PELIGROS '!$A$5:$F$148,4,0)))</f>
        <v xml:space="preserve"> </v>
      </c>
      <c r="O28" s="113" t="str">
        <f>IF(J28=""," ",IF(J28&gt;1,VLOOKUP(J28,'PELIGROS '!$A$5:$F$148,5,0)))</f>
        <v xml:space="preserve"> </v>
      </c>
      <c r="P28" s="113" t="str">
        <f>IF(J28=""," ",IF(J28&gt;1,VLOOKUP(J28,'PELIGROS '!$A$5:$F$148,6,0)))</f>
        <v xml:space="preserve"> </v>
      </c>
      <c r="Q28" s="97"/>
      <c r="R28" s="114"/>
      <c r="S28" s="98"/>
      <c r="T28" s="115"/>
      <c r="U28" s="115"/>
      <c r="V28" s="87">
        <f t="shared" si="3"/>
        <v>0</v>
      </c>
      <c r="W28" s="88"/>
      <c r="X28" s="116" t="str">
        <f t="shared" si="8"/>
        <v xml:space="preserve"> </v>
      </c>
      <c r="Y28" s="90" t="str">
        <f t="shared" si="4"/>
        <v xml:space="preserve"> </v>
      </c>
      <c r="Z28" s="60" t="str">
        <f t="shared" si="5"/>
        <v xml:space="preserve"> </v>
      </c>
      <c r="AA28" s="123"/>
      <c r="AB28" s="123"/>
      <c r="AC28" s="123"/>
      <c r="AD28" s="123"/>
      <c r="AE28" s="123"/>
      <c r="AF28" s="124"/>
      <c r="AG28" s="121"/>
      <c r="AH28" s="121"/>
      <c r="AI28" s="121"/>
      <c r="AJ28" s="127">
        <f t="shared" si="13"/>
        <v>0</v>
      </c>
      <c r="AK28" s="122"/>
      <c r="AL28" s="89" t="str">
        <f t="shared" si="9"/>
        <v xml:space="preserve"> </v>
      </c>
      <c r="AM28" s="94" t="str">
        <f t="shared" si="1"/>
        <v xml:space="preserve"> </v>
      </c>
      <c r="AN28" s="61" t="str">
        <f t="shared" si="2"/>
        <v xml:space="preserve"> </v>
      </c>
    </row>
    <row r="29" spans="1:40" ht="98.25" customHeight="1" x14ac:dyDescent="0.2">
      <c r="A29" s="242"/>
      <c r="B29" s="242"/>
      <c r="C29" s="242"/>
      <c r="D29" s="242"/>
      <c r="E29" s="242"/>
      <c r="F29" s="125"/>
      <c r="G29" s="125"/>
      <c r="H29" s="125"/>
      <c r="I29" s="111"/>
      <c r="J29" s="112"/>
      <c r="K29" s="113" t="str">
        <f>IF(J29=""," ",IF(J29,VLOOKUP(J29,'PELIGROS '!$A$5:$G$148,7,0)))</f>
        <v xml:space="preserve"> </v>
      </c>
      <c r="L29" s="113" t="str">
        <f>IF(J29=""," ",IF(J29&gt;1,VLOOKUP(J29,'PELIGROS '!$A$5:$F$148,2,0)))</f>
        <v xml:space="preserve"> </v>
      </c>
      <c r="M29" s="113" t="str">
        <f>IF(J29=""," ",IF(J29&gt;1,VLOOKUP(J29,'PELIGROS '!$A$5:$F$148,3,0)))</f>
        <v xml:space="preserve"> </v>
      </c>
      <c r="N29" s="113" t="str">
        <f>IF(J29=""," ",IF(J29&gt;1,VLOOKUP(J29,'PELIGROS '!$A$5:$F$148,4,0)))</f>
        <v xml:space="preserve"> </v>
      </c>
      <c r="O29" s="113" t="str">
        <f>IF(J29=""," ",IF(J29&gt;1,VLOOKUP(J29,'PELIGROS '!$A$5:$F$148,5,0)))</f>
        <v xml:space="preserve"> </v>
      </c>
      <c r="P29" s="113" t="str">
        <f>IF(J29=""," ",IF(J29&gt;1,VLOOKUP(J29,'PELIGROS '!$A$5:$F$148,6,0)))</f>
        <v xml:space="preserve"> </v>
      </c>
      <c r="Q29" s="97"/>
      <c r="R29" s="114"/>
      <c r="S29" s="88"/>
      <c r="T29" s="115"/>
      <c r="U29" s="115"/>
      <c r="V29" s="87">
        <f t="shared" si="3"/>
        <v>0</v>
      </c>
      <c r="W29" s="88"/>
      <c r="X29" s="116" t="str">
        <f t="shared" si="8"/>
        <v xml:space="preserve"> </v>
      </c>
      <c r="Y29" s="90" t="str">
        <f t="shared" si="4"/>
        <v xml:space="preserve"> </v>
      </c>
      <c r="Z29" s="60" t="str">
        <f t="shared" si="5"/>
        <v xml:space="preserve"> </v>
      </c>
      <c r="AA29" s="123"/>
      <c r="AB29" s="123"/>
      <c r="AC29" s="123"/>
      <c r="AD29" s="102"/>
      <c r="AE29" s="123"/>
      <c r="AF29" s="124"/>
      <c r="AG29" s="121"/>
      <c r="AH29" s="121"/>
      <c r="AI29" s="121"/>
      <c r="AJ29" s="127">
        <f t="shared" si="13"/>
        <v>0</v>
      </c>
      <c r="AK29" s="122"/>
      <c r="AL29" s="89" t="str">
        <f t="shared" si="9"/>
        <v xml:space="preserve"> </v>
      </c>
      <c r="AM29" s="94" t="str">
        <f t="shared" si="1"/>
        <v xml:space="preserve"> </v>
      </c>
      <c r="AN29" s="61" t="str">
        <f t="shared" si="2"/>
        <v xml:space="preserve"> </v>
      </c>
    </row>
    <row r="30" spans="1:40" ht="153" customHeight="1" x14ac:dyDescent="0.2">
      <c r="A30" s="242"/>
      <c r="B30" s="242"/>
      <c r="C30" s="242"/>
      <c r="D30" s="242"/>
      <c r="E30" s="244"/>
      <c r="F30" s="128"/>
      <c r="G30" s="111"/>
      <c r="H30" s="111"/>
      <c r="I30" s="111"/>
      <c r="J30" s="112"/>
      <c r="K30" s="113" t="str">
        <f>IF(J30=""," ",IF(J30,VLOOKUP(J30,'PELIGROS '!$A$5:$G$148,7,0)))</f>
        <v xml:space="preserve"> </v>
      </c>
      <c r="L30" s="113" t="str">
        <f>IF(J30=""," ",IF(J30&gt;1,VLOOKUP(J30,'PELIGROS '!$A$5:$F$148,2,0)))</f>
        <v xml:space="preserve"> </v>
      </c>
      <c r="M30" s="113" t="str">
        <f>IF(J30=""," ",IF(J30&gt;1,VLOOKUP(J30,'PELIGROS '!$A$5:$F$148,3,0)))</f>
        <v xml:space="preserve"> </v>
      </c>
      <c r="N30" s="113" t="str">
        <f>IF(J30=""," ",IF(J30&gt;1,VLOOKUP(J30,'PELIGROS '!$A$5:$F$148,4,0)))</f>
        <v xml:space="preserve"> </v>
      </c>
      <c r="O30" s="113" t="str">
        <f>IF(J30=""," ",IF(J30&gt;1,VLOOKUP(J30,'PELIGROS '!$A$5:$F$148,5,0)))</f>
        <v xml:space="preserve"> </v>
      </c>
      <c r="P30" s="113" t="str">
        <f>IF(J30=""," ",IF(J30&gt;1,VLOOKUP(J30,'PELIGROS '!$A$5:$F$148,6,0)))</f>
        <v xml:space="preserve"> </v>
      </c>
      <c r="Q30" s="97"/>
      <c r="R30" s="114"/>
      <c r="S30" s="98"/>
      <c r="T30" s="115"/>
      <c r="U30" s="115"/>
      <c r="V30" s="87">
        <f t="shared" si="3"/>
        <v>0</v>
      </c>
      <c r="W30" s="88"/>
      <c r="X30" s="116" t="str">
        <f t="shared" si="8"/>
        <v xml:space="preserve"> </v>
      </c>
      <c r="Y30" s="90" t="str">
        <f t="shared" si="4"/>
        <v xml:space="preserve"> </v>
      </c>
      <c r="Z30" s="60" t="str">
        <f t="shared" si="5"/>
        <v xml:space="preserve"> </v>
      </c>
      <c r="AA30" s="123"/>
      <c r="AB30" s="123"/>
      <c r="AC30" s="123"/>
      <c r="AD30" s="123"/>
      <c r="AE30" s="123"/>
      <c r="AF30" s="124"/>
      <c r="AG30" s="121"/>
      <c r="AH30" s="121"/>
      <c r="AI30" s="121"/>
      <c r="AJ30" s="127">
        <f t="shared" si="13"/>
        <v>0</v>
      </c>
      <c r="AK30" s="122"/>
      <c r="AL30" s="89" t="str">
        <f t="shared" si="9"/>
        <v xml:space="preserve"> </v>
      </c>
      <c r="AM30" s="94" t="str">
        <f t="shared" si="1"/>
        <v xml:space="preserve"> </v>
      </c>
      <c r="AN30" s="61" t="str">
        <f t="shared" si="2"/>
        <v xml:space="preserve"> </v>
      </c>
    </row>
    <row r="31" spans="1:40" ht="83.25" customHeight="1" x14ac:dyDescent="0.2">
      <c r="A31" s="242"/>
      <c r="B31" s="242"/>
      <c r="C31" s="242"/>
      <c r="D31" s="242"/>
      <c r="E31" s="242"/>
      <c r="F31" s="128"/>
      <c r="G31" s="111"/>
      <c r="H31" s="111"/>
      <c r="I31" s="111"/>
      <c r="J31" s="112"/>
      <c r="K31" s="113" t="str">
        <f>IF(J31=""," ",IF(J31,VLOOKUP(J31,'PELIGROS '!$A$5:$G$148,7,0)))</f>
        <v xml:space="preserve"> </v>
      </c>
      <c r="L31" s="113" t="str">
        <f>IF(J31=""," ",IF(J31&gt;1,VLOOKUP(J31,'PELIGROS '!$A$5:$F$148,2,0)))</f>
        <v xml:space="preserve"> </v>
      </c>
      <c r="M31" s="113" t="str">
        <f>IF(J31=""," ",IF(J31&gt;1,VLOOKUP(J31,'PELIGROS '!$A$5:$F$148,3,0)))</f>
        <v xml:space="preserve"> </v>
      </c>
      <c r="N31" s="113" t="str">
        <f>IF(J31=""," ",IF(J31&gt;1,VLOOKUP(J31,'PELIGROS '!$A$5:$F$148,4,0)))</f>
        <v xml:space="preserve"> </v>
      </c>
      <c r="O31" s="113" t="str">
        <f>IF(J31=""," ",IF(J31&gt;1,VLOOKUP(J31,'PELIGROS '!$A$5:$F$148,5,0)))</f>
        <v xml:space="preserve"> </v>
      </c>
      <c r="P31" s="113" t="str">
        <f>IF(J31=""," ",IF(J31&gt;1,VLOOKUP(J31,'PELIGROS '!$A$5:$F$148,6,0)))</f>
        <v xml:space="preserve"> </v>
      </c>
      <c r="Q31" s="97"/>
      <c r="R31" s="114"/>
      <c r="S31" s="88"/>
      <c r="T31" s="115"/>
      <c r="U31" s="115"/>
      <c r="V31" s="87">
        <f t="shared" si="3"/>
        <v>0</v>
      </c>
      <c r="W31" s="88"/>
      <c r="X31" s="116" t="str">
        <f t="shared" si="8"/>
        <v xml:space="preserve"> </v>
      </c>
      <c r="Y31" s="90" t="str">
        <f t="shared" si="4"/>
        <v xml:space="preserve"> </v>
      </c>
      <c r="Z31" s="60" t="str">
        <f t="shared" si="5"/>
        <v xml:space="preserve"> </v>
      </c>
      <c r="AA31" s="123"/>
      <c r="AB31" s="123"/>
      <c r="AC31" s="129"/>
      <c r="AD31" s="123"/>
      <c r="AE31" s="123"/>
      <c r="AF31" s="124"/>
      <c r="AG31" s="121"/>
      <c r="AH31" s="121"/>
      <c r="AI31" s="121"/>
      <c r="AJ31" s="127">
        <f t="shared" si="13"/>
        <v>0</v>
      </c>
      <c r="AK31" s="122"/>
      <c r="AL31" s="89" t="str">
        <f t="shared" si="9"/>
        <v xml:space="preserve"> </v>
      </c>
      <c r="AM31" s="94" t="str">
        <f t="shared" si="1"/>
        <v xml:space="preserve"> </v>
      </c>
      <c r="AN31" s="61" t="str">
        <f t="shared" si="2"/>
        <v xml:space="preserve"> </v>
      </c>
    </row>
    <row r="32" spans="1:40" ht="61.9" customHeight="1" x14ac:dyDescent="0.2">
      <c r="A32" s="242"/>
      <c r="B32" s="242"/>
      <c r="C32" s="242"/>
      <c r="D32" s="242"/>
      <c r="E32" s="242"/>
      <c r="F32" s="128"/>
      <c r="G32" s="111"/>
      <c r="H32" s="111"/>
      <c r="I32" s="111"/>
      <c r="J32" s="112"/>
      <c r="K32" s="113" t="str">
        <f>IF(J32=""," ",IF(J32,VLOOKUP(J32,'PELIGROS '!$A$5:$G$148,7,0)))</f>
        <v xml:space="preserve"> </v>
      </c>
      <c r="L32" s="113" t="str">
        <f>IF(J32=""," ",IF(J32&gt;1,VLOOKUP(J32,'PELIGROS '!$A$5:$F$148,2,0)))</f>
        <v xml:space="preserve"> </v>
      </c>
      <c r="M32" s="113" t="str">
        <f>IF(J32=""," ",IF(J32&gt;1,VLOOKUP(J32,'PELIGROS '!$A$5:$F$148,3,0)))</f>
        <v xml:space="preserve"> </v>
      </c>
      <c r="N32" s="113" t="str">
        <f>IF(J32=""," ",IF(J32&gt;1,VLOOKUP(J32,'PELIGROS '!$A$5:$F$148,4,0)))</f>
        <v xml:space="preserve"> </v>
      </c>
      <c r="O32" s="113" t="str">
        <f>IF(J32=""," ",IF(J32&gt;1,VLOOKUP(J32,'PELIGROS '!$A$5:$F$148,5,0)))</f>
        <v xml:space="preserve"> </v>
      </c>
      <c r="P32" s="113" t="str">
        <f>IF(J32=""," ",IF(J32&gt;1,VLOOKUP(J32,'PELIGROS '!$A$5:$F$148,6,0)))</f>
        <v xml:space="preserve"> </v>
      </c>
      <c r="Q32" s="97"/>
      <c r="R32" s="114"/>
      <c r="S32" s="98"/>
      <c r="T32" s="115"/>
      <c r="U32" s="115"/>
      <c r="V32" s="87">
        <f t="shared" si="3"/>
        <v>0</v>
      </c>
      <c r="W32" s="88"/>
      <c r="X32" s="116" t="str">
        <f t="shared" si="8"/>
        <v xml:space="preserve"> </v>
      </c>
      <c r="Y32" s="90" t="str">
        <f t="shared" si="4"/>
        <v xml:space="preserve"> </v>
      </c>
      <c r="Z32" s="60" t="str">
        <f t="shared" si="5"/>
        <v xml:space="preserve"> </v>
      </c>
      <c r="AA32" s="123"/>
      <c r="AB32" s="123"/>
      <c r="AC32" s="123"/>
      <c r="AD32" s="123"/>
      <c r="AE32" s="123"/>
      <c r="AF32" s="124"/>
      <c r="AG32" s="121"/>
      <c r="AH32" s="121"/>
      <c r="AI32" s="121"/>
      <c r="AJ32" s="127">
        <f t="shared" si="13"/>
        <v>0</v>
      </c>
      <c r="AK32" s="122"/>
      <c r="AL32" s="89" t="str">
        <f t="shared" si="9"/>
        <v xml:space="preserve"> </v>
      </c>
      <c r="AM32" s="94" t="str">
        <f t="shared" si="1"/>
        <v xml:space="preserve"> </v>
      </c>
      <c r="AN32" s="61" t="str">
        <f t="shared" si="2"/>
        <v xml:space="preserve"> </v>
      </c>
    </row>
    <row r="33" spans="1:40" ht="63.75" customHeight="1" x14ac:dyDescent="0.2">
      <c r="A33" s="242"/>
      <c r="B33" s="242"/>
      <c r="C33" s="242"/>
      <c r="D33" s="242"/>
      <c r="E33" s="244"/>
      <c r="F33" s="111"/>
      <c r="G33" s="111"/>
      <c r="H33" s="111"/>
      <c r="I33" s="111"/>
      <c r="J33" s="112"/>
      <c r="K33" s="113" t="str">
        <f>IF(J33=""," ",IF(J33,VLOOKUP(J33,'PELIGROS '!$A$5:$G$148,7,0)))</f>
        <v xml:space="preserve"> </v>
      </c>
      <c r="L33" s="113" t="str">
        <f>IF(J33=""," ",IF(J33&gt;1,VLOOKUP(J33,'PELIGROS '!$A$5:$F$148,2,0)))</f>
        <v xml:space="preserve"> </v>
      </c>
      <c r="M33" s="113" t="str">
        <f>IF(J33=""," ",IF(J33&gt;1,VLOOKUP(J33,'PELIGROS '!$A$5:$F$148,3,0)))</f>
        <v xml:space="preserve"> </v>
      </c>
      <c r="N33" s="113" t="str">
        <f>IF(J33=""," ",IF(J33&gt;1,VLOOKUP(J33,'PELIGROS '!$A$5:$F$148,4,0)))</f>
        <v xml:space="preserve"> </v>
      </c>
      <c r="O33" s="113" t="str">
        <f>IF(J33=""," ",IF(J33&gt;1,VLOOKUP(J33,'PELIGROS '!$A$5:$F$148,5,0)))</f>
        <v xml:space="preserve"> </v>
      </c>
      <c r="P33" s="113" t="str">
        <f>IF(J33=""," ",IF(J33&gt;1,VLOOKUP(J33,'PELIGROS '!$A$5:$F$148,6,0)))</f>
        <v xml:space="preserve"> </v>
      </c>
      <c r="Q33" s="97"/>
      <c r="R33" s="114"/>
      <c r="S33" s="88"/>
      <c r="T33" s="115"/>
      <c r="U33" s="115"/>
      <c r="V33" s="87">
        <f t="shared" si="3"/>
        <v>0</v>
      </c>
      <c r="W33" s="88"/>
      <c r="X33" s="116" t="str">
        <f t="shared" si="8"/>
        <v xml:space="preserve"> </v>
      </c>
      <c r="Y33" s="90" t="str">
        <f t="shared" si="4"/>
        <v xml:space="preserve"> </v>
      </c>
      <c r="Z33" s="60" t="str">
        <f t="shared" si="5"/>
        <v xml:space="preserve"> </v>
      </c>
      <c r="AA33" s="123"/>
      <c r="AB33" s="123"/>
      <c r="AC33" s="129"/>
      <c r="AD33" s="123"/>
      <c r="AE33" s="123"/>
      <c r="AF33" s="124"/>
      <c r="AG33" s="121"/>
      <c r="AH33" s="121"/>
      <c r="AI33" s="121"/>
      <c r="AJ33" s="127">
        <f t="shared" si="13"/>
        <v>0</v>
      </c>
      <c r="AK33" s="122"/>
      <c r="AL33" s="89" t="str">
        <f t="shared" si="9"/>
        <v xml:space="preserve"> </v>
      </c>
      <c r="AM33" s="94" t="str">
        <f t="shared" si="1"/>
        <v xml:space="preserve"> </v>
      </c>
      <c r="AN33" s="61" t="str">
        <f t="shared" si="2"/>
        <v xml:space="preserve"> </v>
      </c>
    </row>
    <row r="34" spans="1:40" ht="87.75" customHeight="1" x14ac:dyDescent="0.2">
      <c r="A34" s="242"/>
      <c r="B34" s="242"/>
      <c r="C34" s="242"/>
      <c r="D34" s="242"/>
      <c r="E34" s="242"/>
      <c r="F34" s="111"/>
      <c r="G34" s="111"/>
      <c r="H34" s="111"/>
      <c r="I34" s="111"/>
      <c r="J34" s="112"/>
      <c r="K34" s="113" t="str">
        <f>IF(J34=""," ",IF(J34,VLOOKUP(J34,'PELIGROS '!$A$5:$G$148,7,0)))</f>
        <v xml:space="preserve"> </v>
      </c>
      <c r="L34" s="113" t="str">
        <f>IF(J34=""," ",IF(J34&gt;1,VLOOKUP(J34,'PELIGROS '!$A$5:$F$148,2,0)))</f>
        <v xml:space="preserve"> </v>
      </c>
      <c r="M34" s="113" t="str">
        <f>IF(J34=""," ",IF(J34&gt;1,VLOOKUP(J34,'PELIGROS '!$A$5:$F$148,3,0)))</f>
        <v xml:space="preserve"> </v>
      </c>
      <c r="N34" s="113" t="str">
        <f>IF(J34=""," ",IF(J34&gt;1,VLOOKUP(J34,'PELIGROS '!$A$5:$F$148,4,0)))</f>
        <v xml:space="preserve"> </v>
      </c>
      <c r="O34" s="113" t="str">
        <f>IF(J34=""," ",IF(J34&gt;1,VLOOKUP(J34,'PELIGROS '!$A$5:$F$148,5,0)))</f>
        <v xml:space="preserve"> </v>
      </c>
      <c r="P34" s="113" t="str">
        <f>IF(J34=""," ",IF(J34&gt;1,VLOOKUP(J34,'PELIGROS '!$A$5:$F$148,6,0)))</f>
        <v xml:space="preserve"> </v>
      </c>
      <c r="Q34" s="97"/>
      <c r="R34" s="114"/>
      <c r="S34" s="98"/>
      <c r="T34" s="115"/>
      <c r="U34" s="115"/>
      <c r="V34" s="87">
        <f t="shared" si="3"/>
        <v>0</v>
      </c>
      <c r="W34" s="88"/>
      <c r="X34" s="116" t="str">
        <f t="shared" si="8"/>
        <v xml:space="preserve"> </v>
      </c>
      <c r="Y34" s="90" t="str">
        <f t="shared" si="4"/>
        <v xml:space="preserve"> </v>
      </c>
      <c r="Z34" s="60" t="str">
        <f t="shared" si="5"/>
        <v xml:space="preserve"> </v>
      </c>
      <c r="AA34" s="123"/>
      <c r="AB34" s="123"/>
      <c r="AC34" s="123"/>
      <c r="AD34" s="123"/>
      <c r="AE34" s="123"/>
      <c r="AF34" s="124"/>
      <c r="AG34" s="121"/>
      <c r="AH34" s="121"/>
      <c r="AI34" s="121"/>
      <c r="AJ34" s="127">
        <f t="shared" si="13"/>
        <v>0</v>
      </c>
      <c r="AK34" s="122"/>
      <c r="AL34" s="89" t="str">
        <f t="shared" si="9"/>
        <v xml:space="preserve"> </v>
      </c>
      <c r="AM34" s="94" t="str">
        <f t="shared" si="1"/>
        <v xml:space="preserve"> </v>
      </c>
      <c r="AN34" s="61" t="str">
        <f t="shared" si="2"/>
        <v xml:space="preserve"> </v>
      </c>
    </row>
    <row r="35" spans="1:40" ht="88.5" customHeight="1" x14ac:dyDescent="0.2">
      <c r="A35" s="242"/>
      <c r="B35" s="242"/>
      <c r="C35" s="242"/>
      <c r="D35" s="242"/>
      <c r="E35" s="242"/>
      <c r="F35" s="125"/>
      <c r="G35" s="125"/>
      <c r="H35" s="125"/>
      <c r="I35" s="111"/>
      <c r="J35" s="126"/>
      <c r="K35" s="113" t="str">
        <f>IF(J35=""," ",IF(J35,VLOOKUP(J35,'PELIGROS '!$A$5:$G$148,7,0)))</f>
        <v xml:space="preserve"> </v>
      </c>
      <c r="L35" s="113" t="str">
        <f>IF(J35=""," ",IF(J35&gt;1,VLOOKUP(J35,'PELIGROS '!$A$5:$F$148,2,0)))</f>
        <v xml:space="preserve"> </v>
      </c>
      <c r="M35" s="113" t="str">
        <f>IF(J35=""," ",IF(J35&gt;1,VLOOKUP(J35,'PELIGROS '!$A$5:$F$148,3,0)))</f>
        <v xml:space="preserve"> </v>
      </c>
      <c r="N35" s="113" t="str">
        <f>IF(J35=""," ",IF(J35&gt;1,VLOOKUP(J35,'PELIGROS '!$A$5:$F$148,4,0)))</f>
        <v xml:space="preserve"> </v>
      </c>
      <c r="O35" s="113" t="str">
        <f>IF(J35=""," ",IF(J35&gt;1,VLOOKUP(J35,'PELIGROS '!$A$5:$F$148,5,0)))</f>
        <v xml:space="preserve"> </v>
      </c>
      <c r="P35" s="113" t="str">
        <f>IF(J35=""," ",IF(J35&gt;1,VLOOKUP(J35,'PELIGROS '!$A$5:$F$148,6,0)))</f>
        <v xml:space="preserve"> </v>
      </c>
      <c r="Q35" s="97"/>
      <c r="R35" s="114"/>
      <c r="S35" s="88"/>
      <c r="T35" s="115"/>
      <c r="U35" s="115"/>
      <c r="V35" s="87">
        <f t="shared" si="3"/>
        <v>0</v>
      </c>
      <c r="W35" s="130"/>
      <c r="X35" s="116" t="str">
        <f t="shared" si="8"/>
        <v xml:space="preserve"> </v>
      </c>
      <c r="Y35" s="90" t="str">
        <f t="shared" si="4"/>
        <v xml:space="preserve"> </v>
      </c>
      <c r="Z35" s="60" t="str">
        <f t="shared" si="5"/>
        <v xml:space="preserve"> </v>
      </c>
      <c r="AA35" s="101"/>
      <c r="AB35" s="101"/>
      <c r="AC35" s="101"/>
      <c r="AD35" s="102"/>
      <c r="AE35" s="102"/>
      <c r="AF35" s="124"/>
      <c r="AG35" s="121"/>
      <c r="AH35" s="121"/>
      <c r="AI35" s="121"/>
      <c r="AJ35" s="127">
        <f t="shared" si="13"/>
        <v>0</v>
      </c>
      <c r="AK35" s="122"/>
      <c r="AL35" s="89" t="str">
        <f t="shared" si="9"/>
        <v xml:space="preserve"> </v>
      </c>
      <c r="AM35" s="94" t="str">
        <f t="shared" si="1"/>
        <v xml:space="preserve"> </v>
      </c>
      <c r="AN35" s="61" t="str">
        <f t="shared" si="2"/>
        <v xml:space="preserve"> </v>
      </c>
    </row>
    <row r="36" spans="1:40" ht="12.75" customHeight="1" x14ac:dyDescent="0.2"/>
    <row r="37" spans="1:40" ht="12.75" customHeight="1" x14ac:dyDescent="0.2"/>
    <row r="38" spans="1:40" ht="12.75" customHeight="1" x14ac:dyDescent="0.2"/>
    <row r="39" spans="1:40" ht="12.75" customHeight="1" x14ac:dyDescent="0.2"/>
    <row r="40" spans="1:40" ht="12.75" customHeight="1" x14ac:dyDescent="0.2"/>
    <row r="41" spans="1:40" ht="12.75" customHeight="1" x14ac:dyDescent="0.2"/>
    <row r="42" spans="1:40" ht="12.75" customHeight="1" x14ac:dyDescent="0.2"/>
    <row r="43" spans="1:40" ht="12.75" customHeight="1" x14ac:dyDescent="0.2"/>
    <row r="44" spans="1:40" ht="12.75" customHeight="1" x14ac:dyDescent="0.2"/>
    <row r="45" spans="1:40" ht="12.75" customHeight="1" x14ac:dyDescent="0.2"/>
    <row r="46" spans="1:40" ht="12.75" customHeight="1" x14ac:dyDescent="0.2"/>
    <row r="47" spans="1:40" ht="12.75" customHeight="1" x14ac:dyDescent="0.2"/>
    <row r="48" spans="1:4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sheetData>
  <sheetProtection formatCells="0" formatColumns="0" formatRows="0" insertColumns="0" insertRows="0" deleteColumns="0" deleteRows="0" sort="0"/>
  <mergeCells count="43">
    <mergeCell ref="R12:R13"/>
    <mergeCell ref="T12:T13"/>
    <mergeCell ref="U12:U13"/>
    <mergeCell ref="V12:V13"/>
    <mergeCell ref="J11:J13"/>
    <mergeCell ref="O11:O13"/>
    <mergeCell ref="N11:N13"/>
    <mergeCell ref="M11:M13"/>
    <mergeCell ref="L11:L13"/>
    <mergeCell ref="K11:K13"/>
    <mergeCell ref="F11:H11"/>
    <mergeCell ref="F12:F13"/>
    <mergeCell ref="G12:G13"/>
    <mergeCell ref="H12:H13"/>
    <mergeCell ref="I11:I13"/>
    <mergeCell ref="A2:C5"/>
    <mergeCell ref="D2:AN5"/>
    <mergeCell ref="AF12:AJ12"/>
    <mergeCell ref="AK12:AK13"/>
    <mergeCell ref="AL12:AL13"/>
    <mergeCell ref="AM12:AM13"/>
    <mergeCell ref="AN12:AN13"/>
    <mergeCell ref="AF11:AN11"/>
    <mergeCell ref="Z11:Z13"/>
    <mergeCell ref="P11:P13"/>
    <mergeCell ref="Q11:Q13"/>
    <mergeCell ref="W11:W13"/>
    <mergeCell ref="X11:X13"/>
    <mergeCell ref="Y11:Y13"/>
    <mergeCell ref="S12:S13"/>
    <mergeCell ref="R11:V11"/>
    <mergeCell ref="Z6:AN8"/>
    <mergeCell ref="P6:Y8"/>
    <mergeCell ref="A6:C6"/>
    <mergeCell ref="A7:C7"/>
    <mergeCell ref="A8:C8"/>
    <mergeCell ref="D6:O8"/>
    <mergeCell ref="A11:A13"/>
    <mergeCell ref="B11:B13"/>
    <mergeCell ref="C11:C13"/>
    <mergeCell ref="D11:D13"/>
    <mergeCell ref="E11:E13"/>
    <mergeCell ref="AA11:AE12"/>
  </mergeCells>
  <conditionalFormatting sqref="X9">
    <cfRule type="cellIs" dxfId="38" priority="76" stopIfTrue="1" operator="between">
      <formula>1</formula>
      <formula>4</formula>
    </cfRule>
  </conditionalFormatting>
  <conditionalFormatting sqref="X9">
    <cfRule type="cellIs" dxfId="37" priority="77" stopIfTrue="1" operator="between">
      <formula>6</formula>
      <formula>11.99</formula>
    </cfRule>
  </conditionalFormatting>
  <conditionalFormatting sqref="X9">
    <cfRule type="cellIs" dxfId="36" priority="78" stopIfTrue="1" operator="between">
      <formula>12</formula>
      <formula>16</formula>
    </cfRule>
  </conditionalFormatting>
  <conditionalFormatting sqref="Y14:Y23 Y25:Y35">
    <cfRule type="containsText" dxfId="35" priority="39" operator="containsText" text="IT">
      <formula>NOT(ISERROR(SEARCH(("IT"),(Y14))))</formula>
    </cfRule>
  </conditionalFormatting>
  <conditionalFormatting sqref="Y14:Y23 Y25:Y35">
    <cfRule type="containsText" dxfId="34" priority="40" operator="containsText" text="IM">
      <formula>NOT(ISERROR(SEARCH(("IM"),(Y14))))</formula>
    </cfRule>
  </conditionalFormatting>
  <conditionalFormatting sqref="Y14:Y23 Y25:Y35">
    <cfRule type="containsText" dxfId="33" priority="41" operator="containsText" text="M">
      <formula>NOT(ISERROR(SEARCH(("M"),(Y14))))</formula>
    </cfRule>
  </conditionalFormatting>
  <conditionalFormatting sqref="Y14:Y23 Y25:Y35">
    <cfRule type="containsText" dxfId="32" priority="42" operator="containsText" text="TO">
      <formula>NOT(ISERROR(SEARCH(("TO"),(Y14))))</formula>
    </cfRule>
  </conditionalFormatting>
  <conditionalFormatting sqref="Y14:Y23 Y25:Y35">
    <cfRule type="containsText" dxfId="31" priority="43" operator="containsText" text="T">
      <formula>NOT(ISERROR(SEARCH(("T"),(Y14))))</formula>
    </cfRule>
  </conditionalFormatting>
  <conditionalFormatting sqref="Y14:Y23 Y25:Y35">
    <cfRule type="containsText" dxfId="30" priority="44" operator="containsText" text="IM">
      <formula>NOT(ISERROR(SEARCH(("IM"),(Y14))))</formula>
    </cfRule>
  </conditionalFormatting>
  <conditionalFormatting sqref="Y14:Y23 Y25:Y35">
    <cfRule type="containsText" dxfId="29" priority="45" operator="containsText" text="T">
      <formula>NOT(ISERROR(SEARCH(("T"),(Y14))))</formula>
    </cfRule>
  </conditionalFormatting>
  <conditionalFormatting sqref="Z14:Z23 Z25:Z35">
    <cfRule type="containsText" dxfId="28" priority="37" operator="containsText" text="Si">
      <formula>NOT(ISERROR(SEARCH("Si",Z14)))</formula>
    </cfRule>
    <cfRule type="containsText" dxfId="27" priority="38" operator="containsText" text="No">
      <formula>NOT(ISERROR(SEARCH("No",Z14)))</formula>
    </cfRule>
  </conditionalFormatting>
  <conditionalFormatting sqref="AM21:AM35">
    <cfRule type="containsText" dxfId="26" priority="21" operator="containsText" text="IT">
      <formula>NOT(ISERROR(SEARCH(("IT"),(AM21))))</formula>
    </cfRule>
  </conditionalFormatting>
  <conditionalFormatting sqref="AM21:AM35">
    <cfRule type="containsText" dxfId="25" priority="22" operator="containsText" text="IM">
      <formula>NOT(ISERROR(SEARCH(("IM"),(AM21))))</formula>
    </cfRule>
  </conditionalFormatting>
  <conditionalFormatting sqref="AM21:AM35">
    <cfRule type="containsText" dxfId="24" priority="23" operator="containsText" text="M">
      <formula>NOT(ISERROR(SEARCH(("M"),(AM21))))</formula>
    </cfRule>
  </conditionalFormatting>
  <conditionalFormatting sqref="AM21:AM35">
    <cfRule type="containsText" dxfId="23" priority="24" operator="containsText" text="TO">
      <formula>NOT(ISERROR(SEARCH(("TO"),(AM21))))</formula>
    </cfRule>
  </conditionalFormatting>
  <conditionalFormatting sqref="AM21:AM35">
    <cfRule type="containsText" dxfId="22" priority="25" operator="containsText" text="T">
      <formula>NOT(ISERROR(SEARCH(("T"),(AM21))))</formula>
    </cfRule>
  </conditionalFormatting>
  <conditionalFormatting sqref="AM21:AM35">
    <cfRule type="containsText" dxfId="21" priority="26" operator="containsText" text="IM">
      <formula>NOT(ISERROR(SEARCH(("IM"),(AM21))))</formula>
    </cfRule>
  </conditionalFormatting>
  <conditionalFormatting sqref="AM21:AM35">
    <cfRule type="containsText" dxfId="20" priority="27" operator="containsText" text="T">
      <formula>NOT(ISERROR(SEARCH(("T"),(AM21))))</formula>
    </cfRule>
  </conditionalFormatting>
  <conditionalFormatting sqref="AN21:AN35">
    <cfRule type="containsText" dxfId="19" priority="19" operator="containsText" text="Si">
      <formula>NOT(ISERROR(SEARCH("Si",AN21)))</formula>
    </cfRule>
    <cfRule type="containsText" dxfId="18" priority="20" operator="containsText" text="No">
      <formula>NOT(ISERROR(SEARCH("No",AN21)))</formula>
    </cfRule>
  </conditionalFormatting>
  <conditionalFormatting sqref="AM14:AM20">
    <cfRule type="containsText" dxfId="17" priority="12" operator="containsText" text="IT">
      <formula>NOT(ISERROR(SEARCH(("IT"),(AM14))))</formula>
    </cfRule>
  </conditionalFormatting>
  <conditionalFormatting sqref="AM14:AM20">
    <cfRule type="containsText" dxfId="16" priority="13" operator="containsText" text="IM">
      <formula>NOT(ISERROR(SEARCH(("IM"),(AM14))))</formula>
    </cfRule>
  </conditionalFormatting>
  <conditionalFormatting sqref="AM14:AM20">
    <cfRule type="containsText" dxfId="15" priority="14" operator="containsText" text="M">
      <formula>NOT(ISERROR(SEARCH(("M"),(AM14))))</formula>
    </cfRule>
  </conditionalFormatting>
  <conditionalFormatting sqref="AM14:AM20">
    <cfRule type="containsText" dxfId="14" priority="15" operator="containsText" text="TO">
      <formula>NOT(ISERROR(SEARCH(("TO"),(AM14))))</formula>
    </cfRule>
  </conditionalFormatting>
  <conditionalFormatting sqref="AM14:AM20">
    <cfRule type="containsText" dxfId="13" priority="16" operator="containsText" text="T">
      <formula>NOT(ISERROR(SEARCH(("T"),(AM14))))</formula>
    </cfRule>
  </conditionalFormatting>
  <conditionalFormatting sqref="AM14:AM20">
    <cfRule type="containsText" dxfId="12" priority="17" operator="containsText" text="IM">
      <formula>NOT(ISERROR(SEARCH(("IM"),(AM14))))</formula>
    </cfRule>
  </conditionalFormatting>
  <conditionalFormatting sqref="AM14:AM20">
    <cfRule type="containsText" dxfId="11" priority="18" operator="containsText" text="T">
      <formula>NOT(ISERROR(SEARCH(("T"),(AM14))))</formula>
    </cfRule>
  </conditionalFormatting>
  <conditionalFormatting sqref="AN14:AN20">
    <cfRule type="containsText" dxfId="10" priority="10" operator="containsText" text="Si">
      <formula>NOT(ISERROR(SEARCH("Si",AN14)))</formula>
    </cfRule>
    <cfRule type="containsText" dxfId="9" priority="11" operator="containsText" text="No">
      <formula>NOT(ISERROR(SEARCH("No",AN14)))</formula>
    </cfRule>
  </conditionalFormatting>
  <conditionalFormatting sqref="Y24">
    <cfRule type="containsText" dxfId="8" priority="3" operator="containsText" text="IT">
      <formula>NOT(ISERROR(SEARCH(("IT"),(Y24))))</formula>
    </cfRule>
  </conditionalFormatting>
  <conditionalFormatting sqref="Y24">
    <cfRule type="containsText" dxfId="7" priority="4" operator="containsText" text="IM">
      <formula>NOT(ISERROR(SEARCH(("IM"),(Y24))))</formula>
    </cfRule>
  </conditionalFormatting>
  <conditionalFormatting sqref="Y24">
    <cfRule type="containsText" dxfId="6" priority="5" operator="containsText" text="M">
      <formula>NOT(ISERROR(SEARCH(("M"),(Y24))))</formula>
    </cfRule>
  </conditionalFormatting>
  <conditionalFormatting sqref="Y24">
    <cfRule type="containsText" dxfId="5" priority="6" operator="containsText" text="TO">
      <formula>NOT(ISERROR(SEARCH(("TO"),(Y24))))</formula>
    </cfRule>
  </conditionalFormatting>
  <conditionalFormatting sqref="Y24">
    <cfRule type="containsText" dxfId="4" priority="7" operator="containsText" text="T">
      <formula>NOT(ISERROR(SEARCH(("T"),(Y24))))</formula>
    </cfRule>
  </conditionalFormatting>
  <conditionalFormatting sqref="Y24">
    <cfRule type="containsText" dxfId="3" priority="8" operator="containsText" text="IM">
      <formula>NOT(ISERROR(SEARCH(("IM"),(Y24))))</formula>
    </cfRule>
  </conditionalFormatting>
  <conditionalFormatting sqref="Y24">
    <cfRule type="containsText" dxfId="2" priority="9" operator="containsText" text="T">
      <formula>NOT(ISERROR(SEARCH(("T"),(Y24))))</formula>
    </cfRule>
  </conditionalFormatting>
  <conditionalFormatting sqref="Z24">
    <cfRule type="containsText" dxfId="1" priority="1" operator="containsText" text="Si">
      <formula>NOT(ISERROR(SEARCH("Si",Z24)))</formula>
    </cfRule>
    <cfRule type="containsText" dxfId="0" priority="2" operator="containsText" text="No">
      <formula>NOT(ISERROR(SEARCH("No",Z24)))</formula>
    </cfRule>
  </conditionalFormatting>
  <pageMargins left="0.70866141732283472" right="0.70866141732283472" top="0.74803149606299213" bottom="0.74803149606299213" header="0" footer="0"/>
  <pageSetup paperSize="9" scale="23"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'GRADO PELIGROSIDAD '!$D$23:$D$26</xm:f>
          </x14:formula1>
          <xm:sqref>I14:I35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11"/>
  <sheetViews>
    <sheetView showGridLines="0" zoomScale="70" zoomScaleNormal="70" workbookViewId="0">
      <selection activeCell="D51" sqref="D51"/>
    </sheetView>
  </sheetViews>
  <sheetFormatPr baseColWidth="10" defaultColWidth="0" defaultRowHeight="15" customHeight="1" zeroHeight="1" x14ac:dyDescent="0.2"/>
  <cols>
    <col min="1" max="1" width="10.7109375" customWidth="1"/>
    <col min="2" max="2" width="25.42578125" customWidth="1"/>
    <col min="3" max="3" width="33.85546875" customWidth="1"/>
    <col min="4" max="4" width="39.5703125" customWidth="1"/>
    <col min="5" max="5" width="46.7109375" customWidth="1"/>
    <col min="6" max="6" width="39.28515625" customWidth="1"/>
    <col min="7" max="7" width="16.140625" customWidth="1"/>
    <col min="8" max="8" width="10.7109375" customWidth="1"/>
    <col min="9" max="26" width="10.7109375" hidden="1" customWidth="1"/>
    <col min="27" max="16384" width="14.42578125" hidden="1"/>
  </cols>
  <sheetData>
    <row r="1" spans="1:7" ht="12.75" customHeight="1" x14ac:dyDescent="0.2"/>
    <row r="2" spans="1:7" ht="12.75" customHeight="1" x14ac:dyDescent="0.2">
      <c r="B2" s="188" t="s">
        <v>0</v>
      </c>
      <c r="C2" s="189"/>
      <c r="D2" s="189"/>
    </row>
    <row r="3" spans="1:7" ht="12.75" customHeight="1" x14ac:dyDescent="0.2"/>
    <row r="4" spans="1:7" ht="12.75" customHeight="1" x14ac:dyDescent="0.2">
      <c r="A4" s="5" t="s">
        <v>1</v>
      </c>
      <c r="B4" s="5" t="s">
        <v>3</v>
      </c>
      <c r="C4" s="5" t="s">
        <v>4</v>
      </c>
      <c r="D4" s="5" t="s">
        <v>5</v>
      </c>
      <c r="E4" s="5" t="s">
        <v>6</v>
      </c>
      <c r="F4" s="5" t="s">
        <v>7</v>
      </c>
      <c r="G4" s="5" t="s">
        <v>8</v>
      </c>
    </row>
    <row r="5" spans="1:7" ht="41.25" customHeight="1" x14ac:dyDescent="0.2">
      <c r="A5" s="6">
        <v>100</v>
      </c>
      <c r="B5" s="7" t="s">
        <v>10</v>
      </c>
      <c r="C5" s="7" t="s">
        <v>11</v>
      </c>
      <c r="D5" s="7" t="s">
        <v>12</v>
      </c>
      <c r="E5" s="7" t="s">
        <v>13</v>
      </c>
      <c r="F5" s="7" t="s">
        <v>14</v>
      </c>
      <c r="G5" s="6" t="s">
        <v>15</v>
      </c>
    </row>
    <row r="6" spans="1:7" ht="12.75" customHeight="1" x14ac:dyDescent="0.2">
      <c r="A6" s="6">
        <v>101</v>
      </c>
      <c r="B6" s="7" t="s">
        <v>10</v>
      </c>
      <c r="C6" s="7" t="s">
        <v>16</v>
      </c>
      <c r="D6" s="7" t="s">
        <v>17</v>
      </c>
      <c r="E6" s="7" t="s">
        <v>18</v>
      </c>
      <c r="F6" s="7" t="s">
        <v>19</v>
      </c>
      <c r="G6" s="6" t="s">
        <v>15</v>
      </c>
    </row>
    <row r="7" spans="1:7" ht="12.75" customHeight="1" x14ac:dyDescent="0.2">
      <c r="A7" s="52">
        <v>102</v>
      </c>
      <c r="B7" s="7" t="s">
        <v>10</v>
      </c>
      <c r="C7" s="7" t="s">
        <v>20</v>
      </c>
      <c r="D7" s="7" t="s">
        <v>21</v>
      </c>
      <c r="E7" s="7" t="s">
        <v>22</v>
      </c>
      <c r="F7" s="7" t="s">
        <v>19</v>
      </c>
      <c r="G7" s="6" t="s">
        <v>15</v>
      </c>
    </row>
    <row r="8" spans="1:7" ht="12.75" customHeight="1" x14ac:dyDescent="0.2">
      <c r="A8" s="6">
        <v>103</v>
      </c>
      <c r="B8" s="7" t="s">
        <v>10</v>
      </c>
      <c r="C8" s="7" t="s">
        <v>23</v>
      </c>
      <c r="D8" s="7" t="s">
        <v>24</v>
      </c>
      <c r="E8" s="7" t="s">
        <v>25</v>
      </c>
      <c r="F8" s="7" t="s">
        <v>19</v>
      </c>
      <c r="G8" s="6" t="s">
        <v>15</v>
      </c>
    </row>
    <row r="9" spans="1:7" ht="12.75" customHeight="1" x14ac:dyDescent="0.2">
      <c r="A9" s="6">
        <v>104</v>
      </c>
      <c r="B9" s="7" t="s">
        <v>10</v>
      </c>
      <c r="C9" s="7" t="s">
        <v>27</v>
      </c>
      <c r="D9" s="7" t="s">
        <v>28</v>
      </c>
      <c r="E9" s="7" t="s">
        <v>29</v>
      </c>
      <c r="F9" s="7" t="s">
        <v>19</v>
      </c>
      <c r="G9" s="6" t="s">
        <v>15</v>
      </c>
    </row>
    <row r="10" spans="1:7" ht="12.75" customHeight="1" x14ac:dyDescent="0.2">
      <c r="A10" s="6">
        <v>105</v>
      </c>
      <c r="B10" s="7" t="s">
        <v>10</v>
      </c>
      <c r="C10" s="7" t="s">
        <v>30</v>
      </c>
      <c r="D10" s="7" t="s">
        <v>31</v>
      </c>
      <c r="E10" s="7" t="s">
        <v>32</v>
      </c>
      <c r="F10" s="7" t="s">
        <v>19</v>
      </c>
      <c r="G10" s="6" t="s">
        <v>15</v>
      </c>
    </row>
    <row r="11" spans="1:7" ht="12.75" customHeight="1" x14ac:dyDescent="0.2">
      <c r="A11" s="6">
        <v>106</v>
      </c>
      <c r="B11" s="7" t="s">
        <v>10</v>
      </c>
      <c r="C11" s="7" t="s">
        <v>34</v>
      </c>
      <c r="D11" s="7" t="s">
        <v>35</v>
      </c>
      <c r="E11" s="7" t="s">
        <v>36</v>
      </c>
      <c r="F11" s="7" t="s">
        <v>19</v>
      </c>
      <c r="G11" s="6" t="s">
        <v>15</v>
      </c>
    </row>
    <row r="12" spans="1:7" ht="45" customHeight="1" x14ac:dyDescent="0.2">
      <c r="A12" s="6">
        <v>107</v>
      </c>
      <c r="B12" s="7" t="s">
        <v>10</v>
      </c>
      <c r="C12" s="7" t="s">
        <v>37</v>
      </c>
      <c r="D12" s="7" t="s">
        <v>38</v>
      </c>
      <c r="E12" s="8" t="s">
        <v>39</v>
      </c>
      <c r="F12" s="8" t="s">
        <v>19</v>
      </c>
      <c r="G12" s="6" t="s">
        <v>15</v>
      </c>
    </row>
    <row r="13" spans="1:7" ht="37.5" customHeight="1" x14ac:dyDescent="0.2">
      <c r="A13" s="6">
        <v>108</v>
      </c>
      <c r="B13" s="7" t="s">
        <v>10</v>
      </c>
      <c r="C13" s="7" t="s">
        <v>41</v>
      </c>
      <c r="D13" s="7" t="s">
        <v>42</v>
      </c>
      <c r="E13" s="8" t="s">
        <v>43</v>
      </c>
      <c r="F13" s="8" t="s">
        <v>19</v>
      </c>
      <c r="G13" s="6" t="s">
        <v>15</v>
      </c>
    </row>
    <row r="14" spans="1:7" ht="47.25" customHeight="1" x14ac:dyDescent="0.2">
      <c r="A14" s="6">
        <v>109</v>
      </c>
      <c r="B14" s="7" t="s">
        <v>10</v>
      </c>
      <c r="C14" s="8" t="s">
        <v>45</v>
      </c>
      <c r="D14" s="8" t="s">
        <v>47</v>
      </c>
      <c r="E14" s="8" t="s">
        <v>48</v>
      </c>
      <c r="F14" s="8" t="s">
        <v>19</v>
      </c>
      <c r="G14" s="6" t="s">
        <v>15</v>
      </c>
    </row>
    <row r="15" spans="1:7" ht="61.5" customHeight="1" x14ac:dyDescent="0.2">
      <c r="A15" s="6">
        <v>110</v>
      </c>
      <c r="B15" s="7" t="s">
        <v>10</v>
      </c>
      <c r="C15" s="8" t="s">
        <v>49</v>
      </c>
      <c r="D15" s="8" t="s">
        <v>50</v>
      </c>
      <c r="E15" s="8" t="s">
        <v>52</v>
      </c>
      <c r="F15" s="8" t="s">
        <v>19</v>
      </c>
      <c r="G15" s="6" t="s">
        <v>15</v>
      </c>
    </row>
    <row r="16" spans="1:7" ht="52.5" customHeight="1" x14ac:dyDescent="0.2">
      <c r="A16" s="6">
        <v>111</v>
      </c>
      <c r="B16" s="7" t="s">
        <v>10</v>
      </c>
      <c r="C16" s="7" t="s">
        <v>54</v>
      </c>
      <c r="D16" s="7" t="s">
        <v>55</v>
      </c>
      <c r="E16" s="8" t="s">
        <v>56</v>
      </c>
      <c r="F16" s="8" t="s">
        <v>19</v>
      </c>
      <c r="G16" s="6" t="s">
        <v>15</v>
      </c>
    </row>
    <row r="17" spans="1:7" ht="33.75" customHeight="1" x14ac:dyDescent="0.2">
      <c r="A17" s="6">
        <v>112</v>
      </c>
      <c r="B17" s="7" t="s">
        <v>10</v>
      </c>
      <c r="C17" s="7" t="s">
        <v>57</v>
      </c>
      <c r="D17" s="7" t="s">
        <v>58</v>
      </c>
      <c r="E17" s="7" t="s">
        <v>59</v>
      </c>
      <c r="F17" s="8" t="s">
        <v>19</v>
      </c>
      <c r="G17" s="6" t="s">
        <v>15</v>
      </c>
    </row>
    <row r="18" spans="1:7" ht="12.75" customHeight="1" x14ac:dyDescent="0.2">
      <c r="A18" s="6">
        <v>113</v>
      </c>
      <c r="B18" s="7" t="s">
        <v>10</v>
      </c>
      <c r="C18" s="7" t="s">
        <v>60</v>
      </c>
      <c r="D18" s="7" t="s">
        <v>61</v>
      </c>
      <c r="E18" s="7" t="s">
        <v>62</v>
      </c>
      <c r="F18" s="7"/>
      <c r="G18" s="6" t="s">
        <v>63</v>
      </c>
    </row>
    <row r="19" spans="1:7" ht="36" customHeight="1" x14ac:dyDescent="0.2">
      <c r="A19" s="6">
        <v>114</v>
      </c>
      <c r="B19" s="7" t="s">
        <v>10</v>
      </c>
      <c r="C19" s="8" t="s">
        <v>65</v>
      </c>
      <c r="D19" s="8" t="s">
        <v>66</v>
      </c>
      <c r="E19" s="8" t="s">
        <v>67</v>
      </c>
      <c r="F19" s="8" t="s">
        <v>19</v>
      </c>
      <c r="G19" s="6" t="s">
        <v>15</v>
      </c>
    </row>
    <row r="20" spans="1:7" ht="41.25" customHeight="1" x14ac:dyDescent="0.2">
      <c r="A20" s="6">
        <v>115</v>
      </c>
      <c r="B20" s="7" t="s">
        <v>10</v>
      </c>
      <c r="C20" s="8" t="s">
        <v>68</v>
      </c>
      <c r="D20" s="8" t="s">
        <v>69</v>
      </c>
      <c r="E20" s="8" t="s">
        <v>70</v>
      </c>
      <c r="F20" s="8" t="s">
        <v>19</v>
      </c>
      <c r="G20" s="6" t="s">
        <v>15</v>
      </c>
    </row>
    <row r="21" spans="1:7" ht="12.75" customHeight="1" x14ac:dyDescent="0.2">
      <c r="A21" s="6">
        <v>116</v>
      </c>
      <c r="B21" s="7" t="s">
        <v>10</v>
      </c>
      <c r="C21" s="7" t="s">
        <v>71</v>
      </c>
      <c r="D21" s="7" t="s">
        <v>72</v>
      </c>
      <c r="E21" s="8" t="s">
        <v>73</v>
      </c>
      <c r="F21" s="8" t="s">
        <v>19</v>
      </c>
      <c r="G21" s="6" t="s">
        <v>15</v>
      </c>
    </row>
    <row r="22" spans="1:7" ht="56.25" customHeight="1" x14ac:dyDescent="0.2">
      <c r="A22" s="6">
        <v>117</v>
      </c>
      <c r="B22" s="7" t="s">
        <v>10</v>
      </c>
      <c r="C22" s="7" t="s">
        <v>75</v>
      </c>
      <c r="D22" s="7" t="s">
        <v>76</v>
      </c>
      <c r="E22" s="8" t="s">
        <v>77</v>
      </c>
      <c r="F22" s="8" t="s">
        <v>19</v>
      </c>
      <c r="G22" s="6" t="s">
        <v>15</v>
      </c>
    </row>
    <row r="23" spans="1:7" ht="23.25" customHeight="1" x14ac:dyDescent="0.2">
      <c r="A23" s="6">
        <v>200</v>
      </c>
      <c r="B23" s="7" t="s">
        <v>78</v>
      </c>
      <c r="C23" s="7" t="s">
        <v>79</v>
      </c>
      <c r="D23" s="7" t="s">
        <v>80</v>
      </c>
      <c r="E23" s="8" t="s">
        <v>81</v>
      </c>
      <c r="F23" s="8" t="s">
        <v>19</v>
      </c>
      <c r="G23" s="6" t="s">
        <v>15</v>
      </c>
    </row>
    <row r="24" spans="1:7" ht="12.75" customHeight="1" x14ac:dyDescent="0.2">
      <c r="A24" s="6">
        <v>201</v>
      </c>
      <c r="B24" s="7" t="s">
        <v>78</v>
      </c>
      <c r="C24" s="7" t="s">
        <v>83</v>
      </c>
      <c r="D24" s="7" t="s">
        <v>84</v>
      </c>
      <c r="E24" s="7" t="s">
        <v>77</v>
      </c>
      <c r="F24" s="7" t="s">
        <v>85</v>
      </c>
      <c r="G24" s="6" t="s">
        <v>15</v>
      </c>
    </row>
    <row r="25" spans="1:7" ht="12.75" customHeight="1" x14ac:dyDescent="0.2">
      <c r="A25" s="6">
        <v>202</v>
      </c>
      <c r="B25" s="7" t="s">
        <v>78</v>
      </c>
      <c r="C25" s="7" t="s">
        <v>86</v>
      </c>
      <c r="D25" s="7" t="s">
        <v>87</v>
      </c>
      <c r="E25" s="8" t="s">
        <v>88</v>
      </c>
      <c r="F25" s="8" t="s">
        <v>19</v>
      </c>
      <c r="G25" s="6" t="s">
        <v>15</v>
      </c>
    </row>
    <row r="26" spans="1:7" ht="12.75" customHeight="1" x14ac:dyDescent="0.2">
      <c r="A26" s="6">
        <v>203</v>
      </c>
      <c r="B26" s="7" t="s">
        <v>78</v>
      </c>
      <c r="C26" s="7" t="s">
        <v>89</v>
      </c>
      <c r="D26" s="7" t="s">
        <v>90</v>
      </c>
      <c r="E26" s="7" t="s">
        <v>92</v>
      </c>
      <c r="F26" s="8" t="s">
        <v>19</v>
      </c>
      <c r="G26" s="6" t="s">
        <v>15</v>
      </c>
    </row>
    <row r="27" spans="1:7" ht="12.75" customHeight="1" x14ac:dyDescent="0.2">
      <c r="A27" s="6">
        <v>204</v>
      </c>
      <c r="B27" s="7" t="s">
        <v>78</v>
      </c>
      <c r="C27" s="7" t="s">
        <v>93</v>
      </c>
      <c r="D27" s="7" t="s">
        <v>94</v>
      </c>
      <c r="E27" s="8" t="s">
        <v>95</v>
      </c>
      <c r="F27" s="8" t="s">
        <v>19</v>
      </c>
      <c r="G27" s="6" t="s">
        <v>63</v>
      </c>
    </row>
    <row r="28" spans="1:7" ht="12.75" customHeight="1" x14ac:dyDescent="0.2">
      <c r="A28" s="6">
        <v>205</v>
      </c>
      <c r="B28" s="7" t="s">
        <v>78</v>
      </c>
      <c r="C28" s="7" t="s">
        <v>97</v>
      </c>
      <c r="D28" s="8" t="s">
        <v>98</v>
      </c>
      <c r="E28" s="8" t="s">
        <v>99</v>
      </c>
      <c r="F28" s="8" t="s">
        <v>101</v>
      </c>
      <c r="G28" s="6" t="s">
        <v>15</v>
      </c>
    </row>
    <row r="29" spans="1:7" ht="12.75" customHeight="1" x14ac:dyDescent="0.2">
      <c r="A29" s="6">
        <v>206</v>
      </c>
      <c r="B29" s="7" t="s">
        <v>78</v>
      </c>
      <c r="C29" s="8" t="s">
        <v>102</v>
      </c>
      <c r="D29" s="8" t="s">
        <v>103</v>
      </c>
      <c r="E29" s="8" t="s">
        <v>104</v>
      </c>
      <c r="F29" s="8" t="s">
        <v>19</v>
      </c>
      <c r="G29" s="6" t="s">
        <v>15</v>
      </c>
    </row>
    <row r="30" spans="1:7" ht="12.75" customHeight="1" x14ac:dyDescent="0.2">
      <c r="A30" s="6">
        <v>207</v>
      </c>
      <c r="B30" s="7" t="s">
        <v>78</v>
      </c>
      <c r="C30" s="8" t="s">
        <v>106</v>
      </c>
      <c r="D30" s="8" t="s">
        <v>107</v>
      </c>
      <c r="E30" s="8" t="s">
        <v>108</v>
      </c>
      <c r="F30" s="8" t="s">
        <v>19</v>
      </c>
      <c r="G30" s="6" t="s">
        <v>63</v>
      </c>
    </row>
    <row r="31" spans="1:7" ht="12.75" customHeight="1" x14ac:dyDescent="0.2">
      <c r="A31" s="6">
        <v>208</v>
      </c>
      <c r="B31" s="7" t="s">
        <v>78</v>
      </c>
      <c r="C31" s="8" t="s">
        <v>109</v>
      </c>
      <c r="D31" s="8" t="s">
        <v>110</v>
      </c>
      <c r="E31" s="8" t="s">
        <v>111</v>
      </c>
      <c r="F31" s="8" t="s">
        <v>19</v>
      </c>
      <c r="G31" s="6" t="s">
        <v>15</v>
      </c>
    </row>
    <row r="32" spans="1:7" ht="12.75" customHeight="1" x14ac:dyDescent="0.2">
      <c r="A32" s="6">
        <v>209</v>
      </c>
      <c r="B32" s="7" t="s">
        <v>78</v>
      </c>
      <c r="C32" s="8" t="s">
        <v>112</v>
      </c>
      <c r="D32" s="8" t="s">
        <v>113</v>
      </c>
      <c r="E32" s="8" t="s">
        <v>114</v>
      </c>
      <c r="F32" s="8" t="s">
        <v>19</v>
      </c>
      <c r="G32" s="6" t="s">
        <v>63</v>
      </c>
    </row>
    <row r="33" spans="1:7" ht="12.75" customHeight="1" x14ac:dyDescent="0.2">
      <c r="A33" s="6">
        <v>210</v>
      </c>
      <c r="B33" s="7" t="s">
        <v>78</v>
      </c>
      <c r="C33" s="8" t="s">
        <v>115</v>
      </c>
      <c r="D33" s="8" t="s">
        <v>116</v>
      </c>
      <c r="E33" s="8" t="s">
        <v>117</v>
      </c>
      <c r="F33" s="8" t="s">
        <v>19</v>
      </c>
      <c r="G33" s="6" t="s">
        <v>63</v>
      </c>
    </row>
    <row r="34" spans="1:7" ht="12.75" customHeight="1" x14ac:dyDescent="0.2">
      <c r="A34" s="6">
        <v>211</v>
      </c>
      <c r="B34" s="7" t="s">
        <v>78</v>
      </c>
      <c r="C34" s="8" t="s">
        <v>118</v>
      </c>
      <c r="D34" s="8" t="s">
        <v>119</v>
      </c>
      <c r="E34" s="8" t="s">
        <v>121</v>
      </c>
      <c r="F34" s="8" t="s">
        <v>19</v>
      </c>
      <c r="G34" s="6" t="s">
        <v>63</v>
      </c>
    </row>
    <row r="35" spans="1:7" ht="12.75" customHeight="1" x14ac:dyDescent="0.2">
      <c r="A35" s="6">
        <v>212</v>
      </c>
      <c r="B35" s="7" t="s">
        <v>78</v>
      </c>
      <c r="C35" s="8" t="s">
        <v>122</v>
      </c>
      <c r="D35" s="8" t="s">
        <v>119</v>
      </c>
      <c r="E35" s="8" t="s">
        <v>121</v>
      </c>
      <c r="F35" s="8" t="s">
        <v>19</v>
      </c>
      <c r="G35" s="6" t="s">
        <v>63</v>
      </c>
    </row>
    <row r="36" spans="1:7" ht="12.75" customHeight="1" x14ac:dyDescent="0.2">
      <c r="A36" s="6">
        <v>213</v>
      </c>
      <c r="B36" s="7" t="s">
        <v>78</v>
      </c>
      <c r="C36" s="8" t="s">
        <v>124</v>
      </c>
      <c r="D36" s="8" t="s">
        <v>119</v>
      </c>
      <c r="E36" s="8" t="s">
        <v>121</v>
      </c>
      <c r="F36" s="8" t="s">
        <v>19</v>
      </c>
      <c r="G36" s="6" t="s">
        <v>63</v>
      </c>
    </row>
    <row r="37" spans="1:7" ht="12.75" customHeight="1" x14ac:dyDescent="0.2">
      <c r="A37" s="6">
        <v>214</v>
      </c>
      <c r="B37" s="7" t="s">
        <v>78</v>
      </c>
      <c r="C37" s="8" t="s">
        <v>125</v>
      </c>
      <c r="D37" s="8" t="s">
        <v>119</v>
      </c>
      <c r="E37" s="8" t="s">
        <v>121</v>
      </c>
      <c r="F37" s="8" t="s">
        <v>19</v>
      </c>
      <c r="G37" s="6" t="s">
        <v>63</v>
      </c>
    </row>
    <row r="38" spans="1:7" ht="12.75" customHeight="1" x14ac:dyDescent="0.2">
      <c r="A38" s="6">
        <v>215</v>
      </c>
      <c r="B38" s="7" t="s">
        <v>78</v>
      </c>
      <c r="C38" s="7" t="s">
        <v>127</v>
      </c>
      <c r="D38" s="7" t="s">
        <v>128</v>
      </c>
      <c r="E38" s="8" t="s">
        <v>129</v>
      </c>
      <c r="F38" s="8" t="s">
        <v>19</v>
      </c>
      <c r="G38" s="6" t="s">
        <v>15</v>
      </c>
    </row>
    <row r="39" spans="1:7" ht="68.25" customHeight="1" x14ac:dyDescent="0.2">
      <c r="A39" s="45">
        <v>216</v>
      </c>
      <c r="B39" s="7" t="s">
        <v>78</v>
      </c>
      <c r="C39" s="49" t="s">
        <v>513</v>
      </c>
      <c r="D39" s="49" t="s">
        <v>510</v>
      </c>
      <c r="E39" s="49" t="s">
        <v>511</v>
      </c>
      <c r="F39" s="51" t="s">
        <v>512</v>
      </c>
      <c r="G39" s="6" t="s">
        <v>15</v>
      </c>
    </row>
    <row r="40" spans="1:7" ht="12.75" customHeight="1" x14ac:dyDescent="0.2">
      <c r="A40" s="6">
        <v>300</v>
      </c>
      <c r="B40" s="7" t="s">
        <v>130</v>
      </c>
      <c r="C40" s="8" t="s">
        <v>131</v>
      </c>
      <c r="D40" s="8" t="s">
        <v>132</v>
      </c>
      <c r="E40" s="8" t="s">
        <v>133</v>
      </c>
      <c r="F40" s="8" t="s">
        <v>19</v>
      </c>
      <c r="G40" s="6" t="s">
        <v>15</v>
      </c>
    </row>
    <row r="41" spans="1:7" ht="12.75" customHeight="1" x14ac:dyDescent="0.2">
      <c r="A41" s="6">
        <v>301</v>
      </c>
      <c r="B41" s="7" t="s">
        <v>130</v>
      </c>
      <c r="C41" s="8" t="s">
        <v>135</v>
      </c>
      <c r="D41" s="8" t="s">
        <v>136</v>
      </c>
      <c r="E41" s="8" t="s">
        <v>137</v>
      </c>
      <c r="F41" s="8" t="s">
        <v>19</v>
      </c>
      <c r="G41" s="6" t="s">
        <v>15</v>
      </c>
    </row>
    <row r="42" spans="1:7" ht="12.75" customHeight="1" x14ac:dyDescent="0.2">
      <c r="A42" s="6">
        <v>302</v>
      </c>
      <c r="B42" s="7" t="s">
        <v>130</v>
      </c>
      <c r="C42" s="8" t="s">
        <v>139</v>
      </c>
      <c r="D42" s="8" t="s">
        <v>141</v>
      </c>
      <c r="E42" s="8" t="s">
        <v>137</v>
      </c>
      <c r="F42" s="8" t="s">
        <v>19</v>
      </c>
      <c r="G42" s="6" t="s">
        <v>15</v>
      </c>
    </row>
    <row r="43" spans="1:7" ht="12.75" customHeight="1" x14ac:dyDescent="0.2">
      <c r="A43" s="6">
        <v>303</v>
      </c>
      <c r="B43" s="7" t="s">
        <v>130</v>
      </c>
      <c r="C43" s="8" t="s">
        <v>145</v>
      </c>
      <c r="D43" s="8" t="s">
        <v>147</v>
      </c>
      <c r="E43" s="8" t="s">
        <v>148</v>
      </c>
      <c r="F43" s="8" t="s">
        <v>19</v>
      </c>
      <c r="G43" s="6" t="s">
        <v>15</v>
      </c>
    </row>
    <row r="44" spans="1:7" ht="12.75" customHeight="1" x14ac:dyDescent="0.2">
      <c r="A44" s="6">
        <v>304</v>
      </c>
      <c r="B44" s="7" t="s">
        <v>130</v>
      </c>
      <c r="C44" s="8" t="s">
        <v>150</v>
      </c>
      <c r="D44" s="8" t="s">
        <v>151</v>
      </c>
      <c r="E44" s="8" t="s">
        <v>152</v>
      </c>
      <c r="F44" s="8" t="s">
        <v>19</v>
      </c>
      <c r="G44" s="6" t="s">
        <v>15</v>
      </c>
    </row>
    <row r="45" spans="1:7" ht="12.75" customHeight="1" x14ac:dyDescent="0.2">
      <c r="A45" s="6">
        <v>305</v>
      </c>
      <c r="B45" s="7" t="s">
        <v>130</v>
      </c>
      <c r="C45" s="7" t="s">
        <v>156</v>
      </c>
      <c r="D45" s="8" t="s">
        <v>157</v>
      </c>
      <c r="E45" s="8" t="s">
        <v>158</v>
      </c>
      <c r="F45" s="8" t="s">
        <v>19</v>
      </c>
      <c r="G45" s="6" t="s">
        <v>15</v>
      </c>
    </row>
    <row r="46" spans="1:7" ht="12.75" customHeight="1" x14ac:dyDescent="0.2">
      <c r="A46" s="6">
        <v>306</v>
      </c>
      <c r="B46" s="7" t="s">
        <v>130</v>
      </c>
      <c r="C46" s="7" t="s">
        <v>160</v>
      </c>
      <c r="D46" s="8" t="s">
        <v>161</v>
      </c>
      <c r="E46" s="8" t="s">
        <v>162</v>
      </c>
      <c r="F46" s="8" t="s">
        <v>163</v>
      </c>
      <c r="G46" s="6" t="s">
        <v>63</v>
      </c>
    </row>
    <row r="47" spans="1:7" ht="12.75" customHeight="1" x14ac:dyDescent="0.2">
      <c r="A47" s="6">
        <v>307</v>
      </c>
      <c r="B47" s="7" t="s">
        <v>130</v>
      </c>
      <c r="C47" s="7" t="s">
        <v>165</v>
      </c>
      <c r="D47" s="8" t="s">
        <v>166</v>
      </c>
      <c r="E47" s="8" t="s">
        <v>167</v>
      </c>
      <c r="F47" s="8" t="s">
        <v>163</v>
      </c>
      <c r="G47" s="6" t="s">
        <v>15</v>
      </c>
    </row>
    <row r="48" spans="1:7" ht="12.75" customHeight="1" x14ac:dyDescent="0.2">
      <c r="A48" s="6">
        <v>308</v>
      </c>
      <c r="B48" s="7" t="s">
        <v>130</v>
      </c>
      <c r="C48" s="7" t="s">
        <v>169</v>
      </c>
      <c r="D48" s="8" t="s">
        <v>170</v>
      </c>
      <c r="E48" s="8" t="s">
        <v>171</v>
      </c>
      <c r="F48" s="8" t="s">
        <v>163</v>
      </c>
      <c r="G48" s="6" t="s">
        <v>15</v>
      </c>
    </row>
    <row r="49" spans="1:7" ht="12.75" customHeight="1" x14ac:dyDescent="0.2">
      <c r="A49" s="6">
        <v>309</v>
      </c>
      <c r="B49" s="7" t="s">
        <v>130</v>
      </c>
      <c r="C49" s="7" t="s">
        <v>173</v>
      </c>
      <c r="D49" s="8" t="s">
        <v>174</v>
      </c>
      <c r="E49" s="8" t="s">
        <v>162</v>
      </c>
      <c r="F49" s="8" t="s">
        <v>163</v>
      </c>
      <c r="G49" s="6" t="s">
        <v>15</v>
      </c>
    </row>
    <row r="50" spans="1:7" ht="124.5" customHeight="1" x14ac:dyDescent="0.2">
      <c r="A50" s="45">
        <v>310</v>
      </c>
      <c r="B50" s="7" t="s">
        <v>130</v>
      </c>
      <c r="C50" s="49" t="s">
        <v>506</v>
      </c>
      <c r="D50" s="49" t="s">
        <v>507</v>
      </c>
      <c r="E50" s="50" t="s">
        <v>508</v>
      </c>
      <c r="F50" s="50" t="s">
        <v>536</v>
      </c>
      <c r="G50" s="6" t="s">
        <v>15</v>
      </c>
    </row>
    <row r="51" spans="1:7" ht="130.5" customHeight="1" x14ac:dyDescent="0.2">
      <c r="A51" s="45">
        <v>311</v>
      </c>
      <c r="B51" s="7" t="s">
        <v>130</v>
      </c>
      <c r="C51" s="7" t="s">
        <v>478</v>
      </c>
      <c r="D51" s="49" t="s">
        <v>507</v>
      </c>
      <c r="E51" s="50" t="s">
        <v>508</v>
      </c>
      <c r="F51" s="50" t="s">
        <v>536</v>
      </c>
      <c r="G51" s="6" t="s">
        <v>15</v>
      </c>
    </row>
    <row r="52" spans="1:7" ht="168" customHeight="1" x14ac:dyDescent="0.2">
      <c r="A52" s="45">
        <v>312</v>
      </c>
      <c r="B52" s="7" t="s">
        <v>130</v>
      </c>
      <c r="C52" s="7" t="s">
        <v>479</v>
      </c>
      <c r="D52" s="49" t="s">
        <v>507</v>
      </c>
      <c r="E52" s="50" t="s">
        <v>508</v>
      </c>
      <c r="F52" s="50" t="s">
        <v>536</v>
      </c>
      <c r="G52" s="6" t="s">
        <v>15</v>
      </c>
    </row>
    <row r="53" spans="1:7" ht="162.75" customHeight="1" x14ac:dyDescent="0.2">
      <c r="A53" s="45">
        <v>313</v>
      </c>
      <c r="B53" s="7" t="s">
        <v>130</v>
      </c>
      <c r="C53" s="49" t="s">
        <v>509</v>
      </c>
      <c r="D53" s="49" t="s">
        <v>507</v>
      </c>
      <c r="E53" s="50" t="s">
        <v>508</v>
      </c>
      <c r="F53" s="50" t="s">
        <v>536</v>
      </c>
      <c r="G53" s="6" t="s">
        <v>15</v>
      </c>
    </row>
    <row r="54" spans="1:7" ht="135" customHeight="1" x14ac:dyDescent="0.2">
      <c r="A54" s="45">
        <v>314</v>
      </c>
      <c r="B54" s="7" t="s">
        <v>130</v>
      </c>
      <c r="C54" s="7" t="s">
        <v>480</v>
      </c>
      <c r="D54" s="49" t="s">
        <v>507</v>
      </c>
      <c r="E54" s="50" t="s">
        <v>508</v>
      </c>
      <c r="F54" s="50" t="s">
        <v>536</v>
      </c>
      <c r="G54" s="6" t="s">
        <v>15</v>
      </c>
    </row>
    <row r="55" spans="1:7" ht="129" customHeight="1" x14ac:dyDescent="0.2">
      <c r="A55" s="45">
        <v>315</v>
      </c>
      <c r="B55" s="7" t="s">
        <v>130</v>
      </c>
      <c r="C55" s="7" t="s">
        <v>481</v>
      </c>
      <c r="D55" s="49" t="s">
        <v>507</v>
      </c>
      <c r="E55" s="50" t="s">
        <v>508</v>
      </c>
      <c r="F55" s="50" t="s">
        <v>536</v>
      </c>
      <c r="G55" s="6" t="s">
        <v>15</v>
      </c>
    </row>
    <row r="56" spans="1:7" ht="12.75" customHeight="1" x14ac:dyDescent="0.2">
      <c r="A56" s="6">
        <v>400</v>
      </c>
      <c r="B56" s="7" t="s">
        <v>175</v>
      </c>
      <c r="C56" s="7" t="s">
        <v>176</v>
      </c>
      <c r="D56" s="8" t="s">
        <v>177</v>
      </c>
      <c r="E56" s="8" t="s">
        <v>178</v>
      </c>
      <c r="F56" s="8" t="s">
        <v>19</v>
      </c>
      <c r="G56" s="6" t="s">
        <v>63</v>
      </c>
    </row>
    <row r="57" spans="1:7" ht="12.75" customHeight="1" x14ac:dyDescent="0.2">
      <c r="A57" s="6">
        <v>401</v>
      </c>
      <c r="B57" s="7" t="s">
        <v>175</v>
      </c>
      <c r="C57" s="8" t="s">
        <v>180</v>
      </c>
      <c r="D57" s="8" t="s">
        <v>181</v>
      </c>
      <c r="E57" s="8" t="s">
        <v>62</v>
      </c>
      <c r="F57" s="8" t="s">
        <v>19</v>
      </c>
      <c r="G57" s="6" t="s">
        <v>63</v>
      </c>
    </row>
    <row r="58" spans="1:7" ht="12.75" customHeight="1" x14ac:dyDescent="0.2">
      <c r="A58" s="6">
        <v>402</v>
      </c>
      <c r="B58" s="7" t="s">
        <v>175</v>
      </c>
      <c r="C58" s="8" t="s">
        <v>182</v>
      </c>
      <c r="D58" s="8" t="s">
        <v>184</v>
      </c>
      <c r="E58" s="8" t="s">
        <v>185</v>
      </c>
      <c r="F58" s="8" t="s">
        <v>19</v>
      </c>
      <c r="G58" s="6" t="s">
        <v>63</v>
      </c>
    </row>
    <row r="59" spans="1:7" ht="12.75" customHeight="1" x14ac:dyDescent="0.2">
      <c r="A59" s="6">
        <v>403</v>
      </c>
      <c r="B59" s="7" t="s">
        <v>175</v>
      </c>
      <c r="C59" s="8" t="s">
        <v>186</v>
      </c>
      <c r="D59" s="8" t="s">
        <v>188</v>
      </c>
      <c r="E59" s="8" t="s">
        <v>189</v>
      </c>
      <c r="F59" s="8" t="s">
        <v>190</v>
      </c>
      <c r="G59" s="6" t="s">
        <v>63</v>
      </c>
    </row>
    <row r="60" spans="1:7" ht="12.75" customHeight="1" x14ac:dyDescent="0.2">
      <c r="A60" s="6">
        <v>404</v>
      </c>
      <c r="B60" s="7" t="s">
        <v>175</v>
      </c>
      <c r="C60" s="8" t="s">
        <v>191</v>
      </c>
      <c r="D60" s="8" t="s">
        <v>192</v>
      </c>
      <c r="E60" s="8" t="s">
        <v>185</v>
      </c>
      <c r="F60" s="8" t="s">
        <v>193</v>
      </c>
      <c r="G60" s="6" t="s">
        <v>63</v>
      </c>
    </row>
    <row r="61" spans="1:7" ht="12.75" customHeight="1" x14ac:dyDescent="0.2">
      <c r="A61" s="6">
        <v>500</v>
      </c>
      <c r="B61" s="7" t="s">
        <v>194</v>
      </c>
      <c r="C61" s="7" t="s">
        <v>195</v>
      </c>
      <c r="D61" s="7" t="s">
        <v>196</v>
      </c>
      <c r="E61" s="7" t="s">
        <v>197</v>
      </c>
      <c r="F61" s="7" t="s">
        <v>198</v>
      </c>
      <c r="G61" s="6" t="s">
        <v>15</v>
      </c>
    </row>
    <row r="62" spans="1:7" ht="12.75" customHeight="1" x14ac:dyDescent="0.2">
      <c r="A62" s="6">
        <v>501</v>
      </c>
      <c r="B62" s="7" t="s">
        <v>194</v>
      </c>
      <c r="C62" s="7" t="s">
        <v>199</v>
      </c>
      <c r="D62" s="7" t="s">
        <v>200</v>
      </c>
      <c r="E62" s="7" t="s">
        <v>197</v>
      </c>
      <c r="F62" s="7" t="s">
        <v>202</v>
      </c>
      <c r="G62" s="6" t="s">
        <v>63</v>
      </c>
    </row>
    <row r="63" spans="1:7" ht="12.75" customHeight="1" x14ac:dyDescent="0.2">
      <c r="A63" s="6">
        <v>502</v>
      </c>
      <c r="B63" s="7" t="s">
        <v>194</v>
      </c>
      <c r="C63" s="7" t="s">
        <v>203</v>
      </c>
      <c r="D63" s="7"/>
      <c r="E63" s="7"/>
      <c r="F63" s="7" t="s">
        <v>204</v>
      </c>
      <c r="G63" s="6" t="s">
        <v>63</v>
      </c>
    </row>
    <row r="64" spans="1:7" ht="12.75" customHeight="1" x14ac:dyDescent="0.2">
      <c r="A64" s="6">
        <v>600</v>
      </c>
      <c r="B64" s="7" t="s">
        <v>205</v>
      </c>
      <c r="C64" s="7" t="s">
        <v>206</v>
      </c>
      <c r="D64" s="8" t="s">
        <v>207</v>
      </c>
      <c r="E64" s="7" t="s">
        <v>208</v>
      </c>
      <c r="F64" s="7" t="s">
        <v>19</v>
      </c>
      <c r="G64" s="6" t="s">
        <v>15</v>
      </c>
    </row>
    <row r="65" spans="1:7" ht="12.75" customHeight="1" x14ac:dyDescent="0.2">
      <c r="A65" s="6">
        <v>601</v>
      </c>
      <c r="B65" s="7" t="s">
        <v>205</v>
      </c>
      <c r="C65" s="7" t="s">
        <v>209</v>
      </c>
      <c r="D65" s="8" t="s">
        <v>210</v>
      </c>
      <c r="E65" s="8" t="s">
        <v>208</v>
      </c>
      <c r="F65" s="8" t="s">
        <v>19</v>
      </c>
      <c r="G65" s="6" t="s">
        <v>15</v>
      </c>
    </row>
    <row r="66" spans="1:7" ht="12.75" customHeight="1" x14ac:dyDescent="0.2">
      <c r="A66" s="52">
        <v>602</v>
      </c>
      <c r="B66" s="7" t="s">
        <v>205</v>
      </c>
      <c r="C66" s="7" t="s">
        <v>213</v>
      </c>
      <c r="D66" s="8" t="s">
        <v>214</v>
      </c>
      <c r="E66" s="7" t="s">
        <v>215</v>
      </c>
      <c r="F66" s="7" t="s">
        <v>19</v>
      </c>
      <c r="G66" s="6" t="s">
        <v>15</v>
      </c>
    </row>
    <row r="67" spans="1:7" ht="12.75" customHeight="1" x14ac:dyDescent="0.2">
      <c r="A67" s="6">
        <v>603</v>
      </c>
      <c r="B67" s="7" t="s">
        <v>205</v>
      </c>
      <c r="C67" s="7" t="s">
        <v>216</v>
      </c>
      <c r="D67" s="8" t="s">
        <v>217</v>
      </c>
      <c r="E67" s="7" t="s">
        <v>219</v>
      </c>
      <c r="F67" s="26" t="s">
        <v>220</v>
      </c>
      <c r="G67" s="6" t="s">
        <v>15</v>
      </c>
    </row>
    <row r="68" spans="1:7" ht="12.75" customHeight="1" x14ac:dyDescent="0.2">
      <c r="A68" s="6">
        <v>604</v>
      </c>
      <c r="B68" s="7" t="s">
        <v>205</v>
      </c>
      <c r="C68" s="8" t="s">
        <v>229</v>
      </c>
      <c r="D68" s="8" t="s">
        <v>230</v>
      </c>
      <c r="E68" s="8" t="s">
        <v>231</v>
      </c>
      <c r="F68" s="8" t="s">
        <v>19</v>
      </c>
      <c r="G68" s="6" t="s">
        <v>15</v>
      </c>
    </row>
    <row r="69" spans="1:7" ht="12.75" customHeight="1" x14ac:dyDescent="0.2">
      <c r="A69" s="6">
        <v>605</v>
      </c>
      <c r="B69" s="7" t="s">
        <v>205</v>
      </c>
      <c r="C69" s="8" t="s">
        <v>232</v>
      </c>
      <c r="D69" s="8" t="s">
        <v>233</v>
      </c>
      <c r="E69" s="8" t="s">
        <v>234</v>
      </c>
      <c r="F69" s="8" t="s">
        <v>19</v>
      </c>
      <c r="G69" s="6" t="s">
        <v>15</v>
      </c>
    </row>
    <row r="70" spans="1:7" ht="12.75" customHeight="1" x14ac:dyDescent="0.2">
      <c r="A70" s="6">
        <v>606</v>
      </c>
      <c r="B70" s="7" t="s">
        <v>205</v>
      </c>
      <c r="C70" s="8" t="s">
        <v>235</v>
      </c>
      <c r="D70" s="8" t="s">
        <v>236</v>
      </c>
      <c r="E70" s="8" t="s">
        <v>208</v>
      </c>
      <c r="F70" s="8" t="s">
        <v>19</v>
      </c>
      <c r="G70" s="6" t="s">
        <v>15</v>
      </c>
    </row>
    <row r="71" spans="1:7" ht="12.75" customHeight="1" x14ac:dyDescent="0.2">
      <c r="A71" s="6">
        <v>607</v>
      </c>
      <c r="B71" s="7" t="s">
        <v>205</v>
      </c>
      <c r="C71" s="8" t="s">
        <v>237</v>
      </c>
      <c r="D71" s="8" t="s">
        <v>238</v>
      </c>
      <c r="E71" s="8" t="s">
        <v>239</v>
      </c>
      <c r="F71" s="8" t="s">
        <v>19</v>
      </c>
      <c r="G71" s="6" t="s">
        <v>15</v>
      </c>
    </row>
    <row r="72" spans="1:7" ht="12.75" customHeight="1" x14ac:dyDescent="0.2">
      <c r="A72" s="6">
        <v>608</v>
      </c>
      <c r="B72" s="7" t="s">
        <v>205</v>
      </c>
      <c r="C72" s="8" t="s">
        <v>241</v>
      </c>
      <c r="D72" s="8" t="s">
        <v>242</v>
      </c>
      <c r="E72" s="8" t="s">
        <v>208</v>
      </c>
      <c r="F72" s="8" t="s">
        <v>19</v>
      </c>
      <c r="G72" s="6" t="s">
        <v>15</v>
      </c>
    </row>
    <row r="73" spans="1:7" ht="12.75" customHeight="1" x14ac:dyDescent="0.2">
      <c r="A73" s="6">
        <v>609</v>
      </c>
      <c r="B73" s="7" t="s">
        <v>205</v>
      </c>
      <c r="C73" s="8" t="s">
        <v>244</v>
      </c>
      <c r="D73" s="8" t="s">
        <v>245</v>
      </c>
      <c r="E73" s="8" t="s">
        <v>208</v>
      </c>
      <c r="F73" s="8" t="s">
        <v>19</v>
      </c>
      <c r="G73" s="6" t="s">
        <v>15</v>
      </c>
    </row>
    <row r="74" spans="1:7" ht="12.75" customHeight="1" x14ac:dyDescent="0.2">
      <c r="A74" s="6">
        <v>610</v>
      </c>
      <c r="B74" s="7" t="s">
        <v>205</v>
      </c>
      <c r="C74" s="8" t="s">
        <v>246</v>
      </c>
      <c r="D74" s="8" t="s">
        <v>247</v>
      </c>
      <c r="E74" s="8" t="s">
        <v>248</v>
      </c>
      <c r="F74" s="8" t="s">
        <v>250</v>
      </c>
      <c r="G74" s="6" t="s">
        <v>15</v>
      </c>
    </row>
    <row r="75" spans="1:7" ht="68.25" customHeight="1" x14ac:dyDescent="0.2">
      <c r="A75" s="45">
        <v>611</v>
      </c>
      <c r="B75" s="7" t="s">
        <v>205</v>
      </c>
      <c r="C75" s="50" t="s">
        <v>517</v>
      </c>
      <c r="D75" s="50" t="s">
        <v>514</v>
      </c>
      <c r="E75" s="50" t="s">
        <v>515</v>
      </c>
      <c r="F75" s="51" t="s">
        <v>516</v>
      </c>
      <c r="G75" s="6" t="s">
        <v>15</v>
      </c>
    </row>
    <row r="76" spans="1:7" ht="51" customHeight="1" x14ac:dyDescent="0.2">
      <c r="A76" s="45">
        <v>612</v>
      </c>
      <c r="B76" s="7" t="s">
        <v>205</v>
      </c>
      <c r="C76" s="50" t="s">
        <v>518</v>
      </c>
      <c r="D76" s="50" t="s">
        <v>519</v>
      </c>
      <c r="E76" s="50" t="s">
        <v>520</v>
      </c>
      <c r="F76" s="51" t="s">
        <v>516</v>
      </c>
      <c r="G76" s="6" t="s">
        <v>15</v>
      </c>
    </row>
    <row r="77" spans="1:7" ht="51" customHeight="1" x14ac:dyDescent="0.2">
      <c r="A77" s="45">
        <v>613</v>
      </c>
      <c r="B77" s="7" t="s">
        <v>205</v>
      </c>
      <c r="C77" s="50" t="s">
        <v>521</v>
      </c>
      <c r="D77" s="50" t="s">
        <v>522</v>
      </c>
      <c r="E77" s="50" t="s">
        <v>523</v>
      </c>
      <c r="F77" s="51" t="s">
        <v>516</v>
      </c>
      <c r="G77" s="6" t="s">
        <v>15</v>
      </c>
    </row>
    <row r="78" spans="1:7" ht="12.75" customHeight="1" x14ac:dyDescent="0.2">
      <c r="A78" s="6">
        <v>700</v>
      </c>
      <c r="B78" s="7" t="s">
        <v>251</v>
      </c>
      <c r="C78" s="7" t="s">
        <v>252</v>
      </c>
      <c r="D78" s="8" t="s">
        <v>253</v>
      </c>
      <c r="E78" s="26" t="s">
        <v>220</v>
      </c>
      <c r="F78" s="26" t="s">
        <v>220</v>
      </c>
      <c r="G78" s="6" t="s">
        <v>63</v>
      </c>
    </row>
    <row r="79" spans="1:7" ht="12.75" customHeight="1" x14ac:dyDescent="0.2">
      <c r="A79" s="6">
        <v>701</v>
      </c>
      <c r="B79" s="7" t="s">
        <v>251</v>
      </c>
      <c r="C79" s="7" t="s">
        <v>255</v>
      </c>
      <c r="D79" s="8" t="s">
        <v>256</v>
      </c>
      <c r="E79" s="8" t="s">
        <v>257</v>
      </c>
      <c r="F79" s="8" t="s">
        <v>19</v>
      </c>
      <c r="G79" s="6" t="s">
        <v>63</v>
      </c>
    </row>
    <row r="80" spans="1:7" ht="12.75" customHeight="1" x14ac:dyDescent="0.2">
      <c r="A80" s="6">
        <v>702</v>
      </c>
      <c r="B80" s="7" t="s">
        <v>251</v>
      </c>
      <c r="C80" s="7" t="s">
        <v>258</v>
      </c>
      <c r="D80" s="8" t="s">
        <v>260</v>
      </c>
      <c r="E80" s="8" t="s">
        <v>257</v>
      </c>
      <c r="F80" s="8" t="s">
        <v>19</v>
      </c>
      <c r="G80" s="6" t="s">
        <v>63</v>
      </c>
    </row>
    <row r="81" spans="1:8" ht="12.75" customHeight="1" x14ac:dyDescent="0.2">
      <c r="A81" s="6">
        <v>703</v>
      </c>
      <c r="B81" s="7" t="s">
        <v>251</v>
      </c>
      <c r="C81" s="7" t="s">
        <v>262</v>
      </c>
      <c r="D81" s="8" t="s">
        <v>263</v>
      </c>
      <c r="E81" s="8" t="s">
        <v>257</v>
      </c>
      <c r="F81" s="8" t="s">
        <v>19</v>
      </c>
      <c r="G81" s="6" t="s">
        <v>63</v>
      </c>
      <c r="H81" s="31"/>
    </row>
    <row r="82" spans="1:8" ht="12.75" customHeight="1" x14ac:dyDescent="0.2">
      <c r="A82" s="6">
        <v>704</v>
      </c>
      <c r="B82" s="7" t="s">
        <v>251</v>
      </c>
      <c r="C82" s="7" t="s">
        <v>266</v>
      </c>
      <c r="D82" s="8" t="s">
        <v>267</v>
      </c>
      <c r="E82" s="7" t="s">
        <v>268</v>
      </c>
      <c r="F82" s="7" t="s">
        <v>19</v>
      </c>
      <c r="G82" s="6" t="s">
        <v>63</v>
      </c>
      <c r="H82" s="31"/>
    </row>
    <row r="83" spans="1:8" ht="12.75" customHeight="1" x14ac:dyDescent="0.2">
      <c r="A83" s="6">
        <v>705</v>
      </c>
      <c r="B83" s="7" t="s">
        <v>251</v>
      </c>
      <c r="C83" s="7" t="s">
        <v>269</v>
      </c>
      <c r="D83" s="8" t="s">
        <v>270</v>
      </c>
      <c r="E83" s="7" t="s">
        <v>268</v>
      </c>
      <c r="F83" s="7" t="s">
        <v>19</v>
      </c>
      <c r="G83" s="6" t="s">
        <v>63</v>
      </c>
      <c r="H83" s="31"/>
    </row>
    <row r="84" spans="1:8" ht="12.75" customHeight="1" x14ac:dyDescent="0.2">
      <c r="A84" s="6">
        <v>706</v>
      </c>
      <c r="B84" s="7" t="s">
        <v>251</v>
      </c>
      <c r="C84" s="7" t="s">
        <v>271</v>
      </c>
      <c r="D84" s="8" t="s">
        <v>273</v>
      </c>
      <c r="E84" s="7" t="s">
        <v>268</v>
      </c>
      <c r="F84" s="7" t="s">
        <v>19</v>
      </c>
      <c r="G84" s="6" t="s">
        <v>63</v>
      </c>
      <c r="H84" s="31"/>
    </row>
    <row r="85" spans="1:8" ht="12.75" customHeight="1" x14ac:dyDescent="0.2">
      <c r="A85" s="6">
        <v>707</v>
      </c>
      <c r="B85" s="7" t="s">
        <v>251</v>
      </c>
      <c r="C85" s="7" t="s">
        <v>274</v>
      </c>
      <c r="D85" s="8" t="s">
        <v>275</v>
      </c>
      <c r="E85" s="7" t="s">
        <v>257</v>
      </c>
      <c r="F85" s="7" t="s">
        <v>19</v>
      </c>
      <c r="G85" s="6" t="s">
        <v>63</v>
      </c>
      <c r="H85" s="31"/>
    </row>
    <row r="86" spans="1:8" ht="42.75" customHeight="1" x14ac:dyDescent="0.2">
      <c r="A86" s="6">
        <v>708</v>
      </c>
      <c r="B86" s="7" t="s">
        <v>251</v>
      </c>
      <c r="C86" s="7" t="s">
        <v>276</v>
      </c>
      <c r="D86" s="8" t="s">
        <v>277</v>
      </c>
      <c r="E86" s="7" t="s">
        <v>257</v>
      </c>
      <c r="F86" s="7" t="s">
        <v>19</v>
      </c>
      <c r="G86" s="6" t="s">
        <v>63</v>
      </c>
    </row>
    <row r="87" spans="1:8" ht="53.25" customHeight="1" x14ac:dyDescent="0.2">
      <c r="A87" s="6">
        <v>709</v>
      </c>
      <c r="B87" s="7" t="s">
        <v>251</v>
      </c>
      <c r="C87" s="7" t="s">
        <v>278</v>
      </c>
      <c r="D87" s="8" t="s">
        <v>279</v>
      </c>
      <c r="E87" s="33" t="s">
        <v>162</v>
      </c>
      <c r="F87" s="7" t="s">
        <v>19</v>
      </c>
      <c r="G87" s="6" t="s">
        <v>63</v>
      </c>
    </row>
    <row r="88" spans="1:8" ht="12.75" customHeight="1" x14ac:dyDescent="0.2">
      <c r="A88" s="6">
        <v>710</v>
      </c>
      <c r="B88" s="7" t="s">
        <v>251</v>
      </c>
      <c r="C88" s="8" t="s">
        <v>281</v>
      </c>
      <c r="D88" s="8" t="s">
        <v>119</v>
      </c>
      <c r="E88" s="8" t="s">
        <v>282</v>
      </c>
      <c r="F88" s="8" t="s">
        <v>283</v>
      </c>
      <c r="G88" s="6" t="s">
        <v>63</v>
      </c>
    </row>
    <row r="89" spans="1:8" ht="12.75" customHeight="1" x14ac:dyDescent="0.2">
      <c r="A89" s="6">
        <v>711</v>
      </c>
      <c r="B89" s="7" t="s">
        <v>251</v>
      </c>
      <c r="C89" s="8" t="s">
        <v>284</v>
      </c>
      <c r="D89" s="8" t="s">
        <v>285</v>
      </c>
      <c r="E89" s="8" t="s">
        <v>286</v>
      </c>
      <c r="F89" s="8" t="s">
        <v>19</v>
      </c>
      <c r="G89" s="6" t="s">
        <v>63</v>
      </c>
    </row>
    <row r="90" spans="1:8" ht="12.75" customHeight="1" x14ac:dyDescent="0.2">
      <c r="A90" s="6">
        <v>712</v>
      </c>
      <c r="B90" s="7" t="s">
        <v>251</v>
      </c>
      <c r="C90" s="8" t="s">
        <v>287</v>
      </c>
      <c r="D90" s="8" t="s">
        <v>289</v>
      </c>
      <c r="E90" s="8" t="s">
        <v>290</v>
      </c>
      <c r="F90" s="8" t="s">
        <v>19</v>
      </c>
      <c r="G90" s="6" t="s">
        <v>63</v>
      </c>
    </row>
    <row r="91" spans="1:8" ht="12.75" customHeight="1" x14ac:dyDescent="0.2">
      <c r="A91" s="6">
        <v>713</v>
      </c>
      <c r="B91" s="7" t="s">
        <v>251</v>
      </c>
      <c r="C91" s="8" t="s">
        <v>291</v>
      </c>
      <c r="D91" s="8" t="s">
        <v>292</v>
      </c>
      <c r="E91" s="8" t="s">
        <v>290</v>
      </c>
      <c r="F91" s="8" t="s">
        <v>19</v>
      </c>
      <c r="G91" s="6" t="s">
        <v>63</v>
      </c>
    </row>
    <row r="92" spans="1:8" ht="12.75" customHeight="1" x14ac:dyDescent="0.2">
      <c r="A92" s="6">
        <v>714</v>
      </c>
      <c r="B92" s="7" t="s">
        <v>251</v>
      </c>
      <c r="C92" s="8" t="s">
        <v>293</v>
      </c>
      <c r="D92" s="8" t="s">
        <v>294</v>
      </c>
      <c r="E92" s="8" t="s">
        <v>295</v>
      </c>
      <c r="F92" s="8" t="s">
        <v>19</v>
      </c>
      <c r="G92" s="6" t="s">
        <v>63</v>
      </c>
    </row>
    <row r="93" spans="1:8" ht="12.75" customHeight="1" x14ac:dyDescent="0.2">
      <c r="A93" s="6">
        <v>715</v>
      </c>
      <c r="B93" s="7" t="s">
        <v>251</v>
      </c>
      <c r="C93" s="8" t="s">
        <v>296</v>
      </c>
      <c r="D93" s="8" t="s">
        <v>297</v>
      </c>
      <c r="E93" s="8" t="s">
        <v>298</v>
      </c>
      <c r="F93" s="8" t="s">
        <v>19</v>
      </c>
      <c r="G93" s="6" t="s">
        <v>63</v>
      </c>
    </row>
    <row r="94" spans="1:8" ht="12.75" customHeight="1" x14ac:dyDescent="0.2">
      <c r="A94" s="6">
        <v>716</v>
      </c>
      <c r="B94" s="7" t="s">
        <v>251</v>
      </c>
      <c r="C94" s="8" t="s">
        <v>299</v>
      </c>
      <c r="D94" s="8" t="s">
        <v>297</v>
      </c>
      <c r="E94" s="8" t="s">
        <v>298</v>
      </c>
      <c r="F94" s="8" t="s">
        <v>19</v>
      </c>
      <c r="G94" s="6" t="s">
        <v>63</v>
      </c>
    </row>
    <row r="95" spans="1:8" ht="12.75" customHeight="1" x14ac:dyDescent="0.2">
      <c r="A95" s="6">
        <v>717</v>
      </c>
      <c r="B95" s="7" t="s">
        <v>251</v>
      </c>
      <c r="C95" s="8" t="s">
        <v>300</v>
      </c>
      <c r="D95" s="8" t="s">
        <v>301</v>
      </c>
      <c r="E95" s="8" t="s">
        <v>295</v>
      </c>
      <c r="F95" s="8" t="s">
        <v>19</v>
      </c>
      <c r="G95" s="6" t="s">
        <v>63</v>
      </c>
    </row>
    <row r="96" spans="1:8" ht="12.75" customHeight="1" x14ac:dyDescent="0.2">
      <c r="A96" s="6">
        <v>718</v>
      </c>
      <c r="B96" s="7" t="s">
        <v>251</v>
      </c>
      <c r="C96" s="8" t="s">
        <v>302</v>
      </c>
      <c r="D96" s="8" t="s">
        <v>301</v>
      </c>
      <c r="E96" s="8" t="s">
        <v>295</v>
      </c>
      <c r="F96" s="8" t="s">
        <v>163</v>
      </c>
      <c r="G96" s="6" t="s">
        <v>63</v>
      </c>
    </row>
    <row r="97" spans="1:7" ht="12.75" customHeight="1" x14ac:dyDescent="0.2">
      <c r="A97" s="6">
        <v>719</v>
      </c>
      <c r="B97" s="7" t="s">
        <v>251</v>
      </c>
      <c r="C97" s="8" t="s">
        <v>304</v>
      </c>
      <c r="D97" s="8" t="s">
        <v>301</v>
      </c>
      <c r="E97" s="8" t="s">
        <v>295</v>
      </c>
      <c r="F97" s="8" t="s">
        <v>163</v>
      </c>
      <c r="G97" s="6" t="s">
        <v>63</v>
      </c>
    </row>
    <row r="98" spans="1:7" ht="12.75" customHeight="1" x14ac:dyDescent="0.2">
      <c r="A98" s="6">
        <v>720</v>
      </c>
      <c r="B98" s="7" t="s">
        <v>251</v>
      </c>
      <c r="C98" s="8" t="s">
        <v>306</v>
      </c>
      <c r="D98" s="8" t="s">
        <v>301</v>
      </c>
      <c r="E98" s="8" t="s">
        <v>295</v>
      </c>
      <c r="F98" s="8" t="s">
        <v>163</v>
      </c>
      <c r="G98" s="6" t="s">
        <v>63</v>
      </c>
    </row>
    <row r="99" spans="1:7" ht="12.75" customHeight="1" x14ac:dyDescent="0.2">
      <c r="A99" s="6">
        <v>721</v>
      </c>
      <c r="B99" s="7" t="s">
        <v>251</v>
      </c>
      <c r="C99" s="8" t="s">
        <v>307</v>
      </c>
      <c r="D99" s="8" t="s">
        <v>308</v>
      </c>
      <c r="E99" s="8" t="s">
        <v>309</v>
      </c>
      <c r="F99" s="8" t="s">
        <v>311</v>
      </c>
      <c r="G99" s="6" t="s">
        <v>63</v>
      </c>
    </row>
    <row r="100" spans="1:7" ht="35.25" customHeight="1" x14ac:dyDescent="0.2">
      <c r="A100" s="6">
        <v>722</v>
      </c>
      <c r="B100" s="7" t="s">
        <v>251</v>
      </c>
      <c r="C100" s="8" t="s">
        <v>312</v>
      </c>
      <c r="D100" s="8" t="s">
        <v>313</v>
      </c>
      <c r="E100" s="8" t="s">
        <v>162</v>
      </c>
      <c r="F100" s="8" t="s">
        <v>314</v>
      </c>
      <c r="G100" s="6" t="s">
        <v>63</v>
      </c>
    </row>
    <row r="101" spans="1:7" ht="38.25" customHeight="1" x14ac:dyDescent="0.2">
      <c r="A101" s="6">
        <v>723</v>
      </c>
      <c r="B101" s="7" t="s">
        <v>251</v>
      </c>
      <c r="C101" s="8" t="s">
        <v>316</v>
      </c>
      <c r="D101" s="8" t="s">
        <v>301</v>
      </c>
      <c r="E101" s="8" t="s">
        <v>162</v>
      </c>
      <c r="F101" s="8" t="s">
        <v>317</v>
      </c>
      <c r="G101" s="6" t="s">
        <v>63</v>
      </c>
    </row>
    <row r="102" spans="1:7" ht="38.25" customHeight="1" x14ac:dyDescent="0.2">
      <c r="A102" s="6">
        <v>724</v>
      </c>
      <c r="B102" s="7" t="s">
        <v>251</v>
      </c>
      <c r="C102" s="8" t="s">
        <v>319</v>
      </c>
      <c r="D102" s="8" t="s">
        <v>320</v>
      </c>
      <c r="E102" s="8" t="s">
        <v>162</v>
      </c>
      <c r="F102" s="8" t="s">
        <v>314</v>
      </c>
      <c r="G102" s="6" t="s">
        <v>63</v>
      </c>
    </row>
    <row r="103" spans="1:7" ht="12.75" customHeight="1" x14ac:dyDescent="0.2">
      <c r="A103" s="52">
        <v>800</v>
      </c>
      <c r="B103" s="7" t="s">
        <v>321</v>
      </c>
      <c r="C103" s="49" t="s">
        <v>524</v>
      </c>
      <c r="D103" s="7" t="s">
        <v>322</v>
      </c>
      <c r="E103" s="8" t="s">
        <v>323</v>
      </c>
      <c r="F103" s="8" t="s">
        <v>324</v>
      </c>
      <c r="G103" s="6" t="s">
        <v>15</v>
      </c>
    </row>
    <row r="104" spans="1:7" ht="12.75" customHeight="1" x14ac:dyDescent="0.2">
      <c r="A104" s="6">
        <v>801</v>
      </c>
      <c r="B104" s="7" t="s">
        <v>321</v>
      </c>
      <c r="C104" s="7" t="s">
        <v>325</v>
      </c>
      <c r="D104" s="7" t="s">
        <v>326</v>
      </c>
      <c r="E104" s="26" t="s">
        <v>220</v>
      </c>
      <c r="F104" s="7" t="s">
        <v>327</v>
      </c>
      <c r="G104" s="6" t="s">
        <v>15</v>
      </c>
    </row>
    <row r="105" spans="1:7" ht="12.75" customHeight="1" x14ac:dyDescent="0.2">
      <c r="A105" s="6">
        <v>802</v>
      </c>
      <c r="B105" s="7" t="s">
        <v>321</v>
      </c>
      <c r="C105" s="7" t="s">
        <v>328</v>
      </c>
      <c r="D105" s="7" t="s">
        <v>329</v>
      </c>
      <c r="E105" s="26" t="s">
        <v>220</v>
      </c>
      <c r="F105" s="7" t="s">
        <v>327</v>
      </c>
      <c r="G105" s="6" t="s">
        <v>15</v>
      </c>
    </row>
    <row r="106" spans="1:7" ht="12.75" customHeight="1" x14ac:dyDescent="0.2">
      <c r="A106" s="6">
        <v>803</v>
      </c>
      <c r="B106" s="7" t="s">
        <v>321</v>
      </c>
      <c r="C106" s="7" t="s">
        <v>330</v>
      </c>
      <c r="D106" s="7" t="s">
        <v>331</v>
      </c>
      <c r="E106" s="8" t="s">
        <v>332</v>
      </c>
      <c r="F106" s="8" t="s">
        <v>19</v>
      </c>
      <c r="G106" s="6" t="s">
        <v>15</v>
      </c>
    </row>
    <row r="107" spans="1:7" ht="40.5" customHeight="1" x14ac:dyDescent="0.2">
      <c r="A107" s="6">
        <v>804</v>
      </c>
      <c r="B107" s="7" t="s">
        <v>321</v>
      </c>
      <c r="C107" s="7" t="s">
        <v>333</v>
      </c>
      <c r="D107" s="7" t="s">
        <v>334</v>
      </c>
      <c r="E107" s="8" t="s">
        <v>332</v>
      </c>
      <c r="F107" s="8" t="s">
        <v>19</v>
      </c>
      <c r="G107" s="6" t="s">
        <v>15</v>
      </c>
    </row>
    <row r="108" spans="1:7" ht="12.75" customHeight="1" x14ac:dyDescent="0.2">
      <c r="A108" s="6">
        <v>805</v>
      </c>
      <c r="B108" s="7" t="s">
        <v>321</v>
      </c>
      <c r="C108" s="7" t="s">
        <v>335</v>
      </c>
      <c r="D108" s="7" t="s">
        <v>336</v>
      </c>
      <c r="E108" s="33" t="s">
        <v>248</v>
      </c>
      <c r="F108" s="26" t="s">
        <v>250</v>
      </c>
      <c r="G108" s="6" t="s">
        <v>15</v>
      </c>
    </row>
    <row r="109" spans="1:7" ht="12.75" customHeight="1" x14ac:dyDescent="0.2">
      <c r="A109" s="6">
        <v>806</v>
      </c>
      <c r="B109" s="7" t="s">
        <v>321</v>
      </c>
      <c r="C109" s="7" t="s">
        <v>337</v>
      </c>
      <c r="D109" s="7" t="s">
        <v>338</v>
      </c>
      <c r="E109" s="8" t="s">
        <v>339</v>
      </c>
      <c r="F109" s="8" t="s">
        <v>19</v>
      </c>
      <c r="G109" s="6" t="s">
        <v>15</v>
      </c>
    </row>
    <row r="110" spans="1:7" ht="12.75" customHeight="1" x14ac:dyDescent="0.2">
      <c r="A110" s="52">
        <v>807</v>
      </c>
      <c r="B110" s="7" t="s">
        <v>321</v>
      </c>
      <c r="C110" s="7" t="s">
        <v>340</v>
      </c>
      <c r="D110" s="7" t="s">
        <v>341</v>
      </c>
      <c r="E110" s="26" t="s">
        <v>342</v>
      </c>
      <c r="F110" s="7" t="s">
        <v>327</v>
      </c>
      <c r="G110" s="6" t="s">
        <v>15</v>
      </c>
    </row>
    <row r="111" spans="1:7" ht="12.75" customHeight="1" x14ac:dyDescent="0.2">
      <c r="A111" s="52">
        <v>808</v>
      </c>
      <c r="B111" s="7" t="s">
        <v>321</v>
      </c>
      <c r="C111" s="7" t="s">
        <v>344</v>
      </c>
      <c r="D111" s="7" t="s">
        <v>345</v>
      </c>
      <c r="E111" s="26" t="s">
        <v>220</v>
      </c>
      <c r="F111" s="7" t="s">
        <v>327</v>
      </c>
      <c r="G111" s="6" t="s">
        <v>15</v>
      </c>
    </row>
    <row r="112" spans="1:7" ht="12.75" customHeight="1" x14ac:dyDescent="0.2">
      <c r="A112" s="52">
        <v>809</v>
      </c>
      <c r="B112" s="7" t="s">
        <v>321</v>
      </c>
      <c r="C112" s="7" t="s">
        <v>350</v>
      </c>
      <c r="D112" s="7" t="s">
        <v>351</v>
      </c>
      <c r="E112" s="26" t="s">
        <v>220</v>
      </c>
      <c r="F112" s="7" t="s">
        <v>327</v>
      </c>
      <c r="G112" s="6" t="s">
        <v>15</v>
      </c>
    </row>
    <row r="113" spans="1:7" ht="12.75" customHeight="1" x14ac:dyDescent="0.2">
      <c r="A113" s="52">
        <v>810</v>
      </c>
      <c r="B113" s="7" t="s">
        <v>321</v>
      </c>
      <c r="C113" s="7" t="s">
        <v>352</v>
      </c>
      <c r="D113" s="7" t="s">
        <v>353</v>
      </c>
      <c r="E113" s="26" t="s">
        <v>220</v>
      </c>
      <c r="F113" s="7" t="s">
        <v>327</v>
      </c>
      <c r="G113" s="6" t="s">
        <v>15</v>
      </c>
    </row>
    <row r="114" spans="1:7" ht="12.75" customHeight="1" x14ac:dyDescent="0.2">
      <c r="A114" s="52">
        <v>811</v>
      </c>
      <c r="B114" s="7" t="s">
        <v>321</v>
      </c>
      <c r="C114" s="7" t="s">
        <v>355</v>
      </c>
      <c r="D114" s="7" t="s">
        <v>356</v>
      </c>
      <c r="E114" s="7" t="s">
        <v>357</v>
      </c>
      <c r="F114" s="7" t="s">
        <v>358</v>
      </c>
      <c r="G114" s="6" t="s">
        <v>15</v>
      </c>
    </row>
    <row r="115" spans="1:7" ht="12.75" customHeight="1" x14ac:dyDescent="0.2">
      <c r="A115" s="52">
        <v>812</v>
      </c>
      <c r="B115" s="7" t="s">
        <v>321</v>
      </c>
      <c r="C115" s="7" t="s">
        <v>359</v>
      </c>
      <c r="D115" s="7" t="s">
        <v>360</v>
      </c>
      <c r="E115" s="7" t="s">
        <v>361</v>
      </c>
      <c r="F115" s="7" t="s">
        <v>362</v>
      </c>
      <c r="G115" s="6" t="s">
        <v>15</v>
      </c>
    </row>
    <row r="116" spans="1:7" ht="12.75" customHeight="1" x14ac:dyDescent="0.2">
      <c r="A116" s="52">
        <v>813</v>
      </c>
      <c r="B116" s="7" t="s">
        <v>321</v>
      </c>
      <c r="C116" s="7" t="s">
        <v>363</v>
      </c>
      <c r="D116" s="7" t="s">
        <v>364</v>
      </c>
      <c r="E116" s="7" t="s">
        <v>365</v>
      </c>
      <c r="F116" s="7" t="s">
        <v>362</v>
      </c>
      <c r="G116" s="6" t="s">
        <v>15</v>
      </c>
    </row>
    <row r="117" spans="1:7" ht="12.75" customHeight="1" x14ac:dyDescent="0.2">
      <c r="A117" s="52">
        <v>814</v>
      </c>
      <c r="B117" s="7" t="s">
        <v>321</v>
      </c>
      <c r="C117" s="7" t="s">
        <v>366</v>
      </c>
      <c r="D117" s="7" t="s">
        <v>367</v>
      </c>
      <c r="E117" s="7" t="s">
        <v>368</v>
      </c>
      <c r="F117" s="7" t="s">
        <v>362</v>
      </c>
      <c r="G117" s="6" t="s">
        <v>15</v>
      </c>
    </row>
    <row r="118" spans="1:7" ht="12.75" customHeight="1" x14ac:dyDescent="0.2">
      <c r="A118" s="52">
        <v>815</v>
      </c>
      <c r="B118" s="7" t="s">
        <v>321</v>
      </c>
      <c r="C118" s="7" t="s">
        <v>369</v>
      </c>
      <c r="D118" s="7" t="s">
        <v>370</v>
      </c>
      <c r="E118" s="7" t="s">
        <v>371</v>
      </c>
      <c r="F118" s="7" t="s">
        <v>372</v>
      </c>
      <c r="G118" s="6" t="s">
        <v>15</v>
      </c>
    </row>
    <row r="119" spans="1:7" ht="12.75" customHeight="1" x14ac:dyDescent="0.2">
      <c r="A119" s="52">
        <v>816</v>
      </c>
      <c r="B119" s="7" t="s">
        <v>321</v>
      </c>
      <c r="C119" s="7" t="s">
        <v>359</v>
      </c>
      <c r="D119" s="7" t="s">
        <v>373</v>
      </c>
      <c r="E119" s="7" t="s">
        <v>248</v>
      </c>
      <c r="F119" s="7" t="s">
        <v>374</v>
      </c>
      <c r="G119" s="6" t="s">
        <v>15</v>
      </c>
    </row>
    <row r="120" spans="1:7" ht="72.75" customHeight="1" x14ac:dyDescent="0.2">
      <c r="A120" s="53">
        <v>817</v>
      </c>
      <c r="B120" s="7" t="s">
        <v>321</v>
      </c>
      <c r="C120" s="49" t="s">
        <v>527</v>
      </c>
      <c r="D120" s="49" t="s">
        <v>525</v>
      </c>
      <c r="E120" s="49" t="s">
        <v>526</v>
      </c>
      <c r="F120" s="50" t="s">
        <v>482</v>
      </c>
      <c r="G120" s="6" t="s">
        <v>15</v>
      </c>
    </row>
    <row r="121" spans="1:7" ht="12.75" customHeight="1" x14ac:dyDescent="0.2">
      <c r="A121" s="52">
        <v>900</v>
      </c>
      <c r="B121" s="7" t="s">
        <v>375</v>
      </c>
      <c r="C121" s="7" t="s">
        <v>376</v>
      </c>
      <c r="D121" s="7" t="s">
        <v>377</v>
      </c>
      <c r="E121" s="8" t="s">
        <v>290</v>
      </c>
      <c r="F121" s="8" t="s">
        <v>19</v>
      </c>
      <c r="G121" s="6" t="s">
        <v>63</v>
      </c>
    </row>
    <row r="122" spans="1:7" ht="12.75" customHeight="1" x14ac:dyDescent="0.2">
      <c r="A122" s="6">
        <v>901</v>
      </c>
      <c r="B122" s="7" t="s">
        <v>375</v>
      </c>
      <c r="C122" s="7" t="s">
        <v>378</v>
      </c>
      <c r="D122" s="7" t="s">
        <v>379</v>
      </c>
      <c r="E122" s="8" t="s">
        <v>380</v>
      </c>
      <c r="F122" s="8" t="s">
        <v>19</v>
      </c>
      <c r="G122" s="6" t="s">
        <v>63</v>
      </c>
    </row>
    <row r="123" spans="1:7" ht="12.75" customHeight="1" x14ac:dyDescent="0.2">
      <c r="A123" s="6">
        <v>902</v>
      </c>
      <c r="B123" s="7" t="s">
        <v>375</v>
      </c>
      <c r="C123" s="7" t="s">
        <v>381</v>
      </c>
      <c r="D123" s="7" t="s">
        <v>382</v>
      </c>
      <c r="E123" s="8" t="s">
        <v>380</v>
      </c>
      <c r="F123" s="8" t="s">
        <v>19</v>
      </c>
      <c r="G123" s="6" t="s">
        <v>63</v>
      </c>
    </row>
    <row r="124" spans="1:7" ht="12.75" customHeight="1" x14ac:dyDescent="0.2">
      <c r="A124" s="6">
        <v>903</v>
      </c>
      <c r="B124" s="7" t="s">
        <v>375</v>
      </c>
      <c r="C124" s="7" t="s">
        <v>383</v>
      </c>
      <c r="D124" s="7" t="s">
        <v>384</v>
      </c>
      <c r="E124" s="8" t="s">
        <v>380</v>
      </c>
      <c r="F124" s="8" t="s">
        <v>19</v>
      </c>
      <c r="G124" s="6" t="s">
        <v>63</v>
      </c>
    </row>
    <row r="125" spans="1:7" ht="12.75" customHeight="1" x14ac:dyDescent="0.2">
      <c r="A125" s="6">
        <v>904</v>
      </c>
      <c r="B125" s="7" t="s">
        <v>375</v>
      </c>
      <c r="C125" s="7" t="s">
        <v>385</v>
      </c>
      <c r="D125" s="7" t="s">
        <v>386</v>
      </c>
      <c r="E125" s="8" t="s">
        <v>162</v>
      </c>
      <c r="F125" s="8" t="s">
        <v>387</v>
      </c>
      <c r="G125" s="6" t="s">
        <v>63</v>
      </c>
    </row>
    <row r="126" spans="1:7" ht="12.75" customHeight="1" x14ac:dyDescent="0.2">
      <c r="A126" s="6">
        <v>905</v>
      </c>
      <c r="B126" s="7" t="s">
        <v>375</v>
      </c>
      <c r="C126" s="7" t="s">
        <v>388</v>
      </c>
      <c r="D126" s="7" t="s">
        <v>389</v>
      </c>
      <c r="E126" s="8" t="s">
        <v>390</v>
      </c>
      <c r="F126" s="8" t="s">
        <v>19</v>
      </c>
      <c r="G126" s="6" t="s">
        <v>63</v>
      </c>
    </row>
    <row r="127" spans="1:7" ht="12.75" customHeight="1" x14ac:dyDescent="0.2">
      <c r="A127" s="6">
        <v>906</v>
      </c>
      <c r="B127" s="7" t="s">
        <v>375</v>
      </c>
      <c r="C127" s="7" t="s">
        <v>392</v>
      </c>
      <c r="D127" s="7" t="s">
        <v>393</v>
      </c>
      <c r="E127" s="7"/>
      <c r="F127" s="7"/>
      <c r="G127" s="6" t="s">
        <v>63</v>
      </c>
    </row>
    <row r="128" spans="1:7" ht="12.75" customHeight="1" x14ac:dyDescent="0.2">
      <c r="A128" s="6">
        <v>907</v>
      </c>
      <c r="B128" s="7" t="s">
        <v>375</v>
      </c>
      <c r="C128" s="8" t="s">
        <v>396</v>
      </c>
      <c r="D128" s="8" t="s">
        <v>397</v>
      </c>
      <c r="E128" s="8" t="s">
        <v>390</v>
      </c>
      <c r="F128" s="8" t="s">
        <v>19</v>
      </c>
      <c r="G128" s="6" t="s">
        <v>63</v>
      </c>
    </row>
    <row r="129" spans="1:7" ht="12.75" customHeight="1" x14ac:dyDescent="0.2">
      <c r="A129" s="6">
        <v>908</v>
      </c>
      <c r="B129" s="7" t="s">
        <v>375</v>
      </c>
      <c r="C129" s="8" t="s">
        <v>398</v>
      </c>
      <c r="D129" s="8" t="s">
        <v>399</v>
      </c>
      <c r="E129" s="8" t="s">
        <v>390</v>
      </c>
      <c r="F129" s="8" t="s">
        <v>19</v>
      </c>
      <c r="G129" s="6" t="s">
        <v>63</v>
      </c>
    </row>
    <row r="130" spans="1:7" ht="12.75" customHeight="1" x14ac:dyDescent="0.2">
      <c r="A130" s="6">
        <v>909</v>
      </c>
      <c r="B130" s="7" t="s">
        <v>375</v>
      </c>
      <c r="C130" s="8" t="s">
        <v>402</v>
      </c>
      <c r="D130" s="8" t="s">
        <v>403</v>
      </c>
      <c r="E130" s="8" t="s">
        <v>111</v>
      </c>
      <c r="F130" s="8" t="s">
        <v>19</v>
      </c>
      <c r="G130" s="6" t="s">
        <v>63</v>
      </c>
    </row>
    <row r="131" spans="1:7" ht="12.75" customHeight="1" x14ac:dyDescent="0.2">
      <c r="A131" s="6">
        <v>910</v>
      </c>
      <c r="B131" s="7" t="s">
        <v>375</v>
      </c>
      <c r="C131" s="8" t="s">
        <v>406</v>
      </c>
      <c r="D131" s="8" t="s">
        <v>407</v>
      </c>
      <c r="E131" s="8" t="s">
        <v>408</v>
      </c>
      <c r="F131" s="8" t="s">
        <v>19</v>
      </c>
      <c r="G131" s="6" t="s">
        <v>63</v>
      </c>
    </row>
    <row r="132" spans="1:7" ht="12.75" customHeight="1" x14ac:dyDescent="0.2">
      <c r="A132" s="6">
        <v>911</v>
      </c>
      <c r="B132" s="7" t="s">
        <v>375</v>
      </c>
      <c r="C132" s="8" t="s">
        <v>409</v>
      </c>
      <c r="D132" s="8" t="s">
        <v>410</v>
      </c>
      <c r="E132" s="8" t="s">
        <v>380</v>
      </c>
      <c r="F132" s="8" t="s">
        <v>19</v>
      </c>
      <c r="G132" s="6" t="s">
        <v>63</v>
      </c>
    </row>
    <row r="133" spans="1:7" ht="12.75" customHeight="1" x14ac:dyDescent="0.2">
      <c r="A133" s="6">
        <v>912</v>
      </c>
      <c r="B133" s="7" t="s">
        <v>375</v>
      </c>
      <c r="C133" s="7" t="s">
        <v>412</v>
      </c>
      <c r="D133" s="7" t="s">
        <v>414</v>
      </c>
      <c r="E133" s="8" t="s">
        <v>380</v>
      </c>
      <c r="F133" s="8" t="s">
        <v>19</v>
      </c>
      <c r="G133" s="6" t="s">
        <v>63</v>
      </c>
    </row>
    <row r="134" spans="1:7" ht="12.75" customHeight="1" x14ac:dyDescent="0.2">
      <c r="A134" s="6">
        <v>913</v>
      </c>
      <c r="B134" s="7" t="s">
        <v>375</v>
      </c>
      <c r="C134" s="7" t="s">
        <v>415</v>
      </c>
      <c r="D134" s="7" t="s">
        <v>416</v>
      </c>
      <c r="E134" s="8" t="s">
        <v>417</v>
      </c>
      <c r="F134" s="8" t="s">
        <v>418</v>
      </c>
      <c r="G134" s="6" t="s">
        <v>63</v>
      </c>
    </row>
    <row r="135" spans="1:7" ht="12.75" customHeight="1" x14ac:dyDescent="0.2">
      <c r="A135" s="6">
        <v>914</v>
      </c>
      <c r="B135" s="7" t="s">
        <v>375</v>
      </c>
      <c r="C135" s="7" t="s">
        <v>419</v>
      </c>
      <c r="D135" s="7" t="s">
        <v>420</v>
      </c>
      <c r="E135" s="8" t="s">
        <v>417</v>
      </c>
      <c r="F135" s="8" t="s">
        <v>421</v>
      </c>
      <c r="G135" s="6" t="s">
        <v>63</v>
      </c>
    </row>
    <row r="136" spans="1:7" ht="12.75" customHeight="1" x14ac:dyDescent="0.2">
      <c r="A136" s="6">
        <v>915</v>
      </c>
      <c r="B136" s="7" t="s">
        <v>375</v>
      </c>
      <c r="C136" s="7" t="s">
        <v>423</v>
      </c>
      <c r="D136" s="7" t="s">
        <v>424</v>
      </c>
      <c r="E136" s="8" t="s">
        <v>162</v>
      </c>
      <c r="F136" s="8" t="s">
        <v>425</v>
      </c>
      <c r="G136" s="6" t="s">
        <v>63</v>
      </c>
    </row>
    <row r="137" spans="1:7" ht="12.75" customHeight="1" x14ac:dyDescent="0.2">
      <c r="A137" s="6">
        <v>916</v>
      </c>
      <c r="B137" s="7" t="s">
        <v>375</v>
      </c>
      <c r="C137" s="7" t="s">
        <v>426</v>
      </c>
      <c r="D137" s="7" t="s">
        <v>427</v>
      </c>
      <c r="E137" s="8" t="s">
        <v>162</v>
      </c>
      <c r="F137" s="8" t="s">
        <v>428</v>
      </c>
      <c r="G137" s="6" t="s">
        <v>63</v>
      </c>
    </row>
    <row r="138" spans="1:7" ht="12.75" customHeight="1" x14ac:dyDescent="0.2">
      <c r="A138" s="6">
        <v>1000</v>
      </c>
      <c r="B138" s="7" t="s">
        <v>429</v>
      </c>
      <c r="C138" s="7" t="s">
        <v>430</v>
      </c>
      <c r="D138" s="7" t="s">
        <v>431</v>
      </c>
      <c r="E138" s="33" t="s">
        <v>432</v>
      </c>
      <c r="F138" s="26" t="s">
        <v>220</v>
      </c>
      <c r="G138" s="6" t="s">
        <v>63</v>
      </c>
    </row>
    <row r="139" spans="1:7" ht="12.75" customHeight="1" x14ac:dyDescent="0.2">
      <c r="A139" s="6">
        <v>1001</v>
      </c>
      <c r="B139" s="7" t="s">
        <v>429</v>
      </c>
      <c r="C139" s="7" t="s">
        <v>433</v>
      </c>
      <c r="D139" s="7" t="s">
        <v>434</v>
      </c>
      <c r="E139" s="33" t="s">
        <v>435</v>
      </c>
      <c r="F139" s="26" t="s">
        <v>220</v>
      </c>
      <c r="G139" s="6" t="s">
        <v>63</v>
      </c>
    </row>
    <row r="140" spans="1:7" ht="12.75" customHeight="1" x14ac:dyDescent="0.2">
      <c r="A140" s="6">
        <v>1002</v>
      </c>
      <c r="B140" s="7" t="s">
        <v>429</v>
      </c>
      <c r="C140" s="7" t="s">
        <v>436</v>
      </c>
      <c r="D140" s="7" t="s">
        <v>437</v>
      </c>
      <c r="E140" s="26" t="s">
        <v>220</v>
      </c>
      <c r="F140" s="26" t="s">
        <v>220</v>
      </c>
      <c r="G140" s="6" t="s">
        <v>63</v>
      </c>
    </row>
    <row r="141" spans="1:7" ht="12.75" customHeight="1" x14ac:dyDescent="0.2">
      <c r="A141" s="6">
        <v>1003</v>
      </c>
      <c r="B141" s="7" t="s">
        <v>429</v>
      </c>
      <c r="C141" s="7" t="s">
        <v>106</v>
      </c>
      <c r="D141" s="7" t="s">
        <v>438</v>
      </c>
      <c r="E141" s="8" t="s">
        <v>439</v>
      </c>
      <c r="F141" s="8" t="s">
        <v>440</v>
      </c>
      <c r="G141" s="6" t="s">
        <v>63</v>
      </c>
    </row>
    <row r="142" spans="1:7" ht="12.75" customHeight="1" x14ac:dyDescent="0.2">
      <c r="A142" s="6">
        <v>1004</v>
      </c>
      <c r="B142" s="7" t="s">
        <v>429</v>
      </c>
      <c r="C142" s="7" t="s">
        <v>441</v>
      </c>
      <c r="D142" s="7" t="s">
        <v>442</v>
      </c>
      <c r="E142" s="26" t="s">
        <v>220</v>
      </c>
      <c r="F142" s="26" t="s">
        <v>220</v>
      </c>
      <c r="G142" s="6" t="s">
        <v>15</v>
      </c>
    </row>
    <row r="143" spans="1:7" ht="12.75" customHeight="1" x14ac:dyDescent="0.2">
      <c r="A143" s="6">
        <v>1005</v>
      </c>
      <c r="B143" s="7" t="s">
        <v>429</v>
      </c>
      <c r="C143" s="7" t="s">
        <v>443</v>
      </c>
      <c r="D143" s="7" t="s">
        <v>444</v>
      </c>
      <c r="E143" s="26" t="s">
        <v>220</v>
      </c>
      <c r="F143" s="26" t="s">
        <v>220</v>
      </c>
      <c r="G143" s="6" t="s">
        <v>63</v>
      </c>
    </row>
    <row r="144" spans="1:7" ht="12.75" customHeight="1" x14ac:dyDescent="0.2">
      <c r="A144" s="6">
        <v>1006</v>
      </c>
      <c r="B144" s="7" t="s">
        <v>429</v>
      </c>
      <c r="C144" s="8" t="s">
        <v>445</v>
      </c>
      <c r="D144" s="8" t="s">
        <v>446</v>
      </c>
      <c r="E144" s="8" t="s">
        <v>447</v>
      </c>
      <c r="F144" s="8" t="s">
        <v>19</v>
      </c>
      <c r="G144" s="6" t="s">
        <v>63</v>
      </c>
    </row>
    <row r="145" spans="1:7" ht="12.75" customHeight="1" x14ac:dyDescent="0.2">
      <c r="A145" s="6">
        <v>1007</v>
      </c>
      <c r="B145" s="7" t="s">
        <v>429</v>
      </c>
      <c r="C145" s="8" t="s">
        <v>448</v>
      </c>
      <c r="D145" s="8" t="s">
        <v>449</v>
      </c>
      <c r="E145" s="8" t="s">
        <v>447</v>
      </c>
      <c r="F145" s="8" t="s">
        <v>19</v>
      </c>
      <c r="G145" s="6" t="s">
        <v>63</v>
      </c>
    </row>
    <row r="146" spans="1:7" ht="12.75" customHeight="1" x14ac:dyDescent="0.2">
      <c r="A146" s="6">
        <v>1008</v>
      </c>
      <c r="B146" s="7" t="s">
        <v>429</v>
      </c>
      <c r="C146" s="8" t="s">
        <v>450</v>
      </c>
      <c r="D146" s="8" t="s">
        <v>451</v>
      </c>
      <c r="E146" s="8" t="s">
        <v>380</v>
      </c>
      <c r="F146" s="8" t="s">
        <v>19</v>
      </c>
      <c r="G146" s="6" t="s">
        <v>63</v>
      </c>
    </row>
    <row r="147" spans="1:7" ht="12.75" customHeight="1" x14ac:dyDescent="0.2">
      <c r="A147" s="6">
        <v>1009</v>
      </c>
      <c r="B147" s="7" t="s">
        <v>429</v>
      </c>
      <c r="C147" s="8" t="s">
        <v>452</v>
      </c>
      <c r="D147" s="8" t="s">
        <v>453</v>
      </c>
      <c r="E147" s="8" t="s">
        <v>454</v>
      </c>
      <c r="F147" s="8" t="s">
        <v>19</v>
      </c>
      <c r="G147" s="6" t="s">
        <v>63</v>
      </c>
    </row>
    <row r="148" spans="1:7" ht="12.75" customHeight="1" x14ac:dyDescent="0.2">
      <c r="A148" s="6">
        <v>1010</v>
      </c>
      <c r="B148" s="7" t="s">
        <v>429</v>
      </c>
      <c r="C148" s="8" t="s">
        <v>455</v>
      </c>
      <c r="D148" s="8" t="s">
        <v>456</v>
      </c>
      <c r="E148" s="8" t="s">
        <v>454</v>
      </c>
      <c r="F148" s="8" t="s">
        <v>19</v>
      </c>
      <c r="G148" s="6" t="s">
        <v>63</v>
      </c>
    </row>
    <row r="149" spans="1:7" ht="12.75" customHeight="1" x14ac:dyDescent="0.2"/>
    <row r="150" spans="1:7" ht="12.75" hidden="1" customHeight="1" x14ac:dyDescent="0.2"/>
    <row r="151" spans="1:7" ht="12.75" hidden="1" customHeight="1" x14ac:dyDescent="0.2"/>
    <row r="152" spans="1:7" ht="12.75" hidden="1" customHeight="1" x14ac:dyDescent="0.2"/>
    <row r="153" spans="1:7" ht="12.75" hidden="1" customHeight="1" x14ac:dyDescent="0.2"/>
    <row r="154" spans="1:7" ht="12.75" hidden="1" customHeight="1" x14ac:dyDescent="0.2"/>
    <row r="155" spans="1:7" ht="12.75" hidden="1" customHeight="1" x14ac:dyDescent="0.2"/>
    <row r="156" spans="1:7" ht="12.75" hidden="1" customHeight="1" x14ac:dyDescent="0.2"/>
    <row r="157" spans="1:7" ht="12.75" hidden="1" customHeight="1" x14ac:dyDescent="0.2"/>
    <row r="158" spans="1:7" ht="12.75" hidden="1" customHeight="1" x14ac:dyDescent="0.2"/>
    <row r="159" spans="1:7" ht="12.75" hidden="1" customHeight="1" x14ac:dyDescent="0.2"/>
    <row r="160" spans="1:7"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sheetData>
  <sheetProtection selectLockedCells="1" selectUnlockedCells="1"/>
  <mergeCells count="1">
    <mergeCell ref="B2:D2"/>
  </mergeCells>
  <pageMargins left="0.70866141732283472" right="0.70866141732283472" top="0.74803149606299213" bottom="0.74803149606299213" header="0" footer="0"/>
  <pageSetup scale="5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zoomScale="85" zoomScaleNormal="85" workbookViewId="0">
      <selection activeCell="C28" sqref="A28:XFD1048576"/>
    </sheetView>
  </sheetViews>
  <sheetFormatPr baseColWidth="10" defaultColWidth="0" defaultRowHeight="15" customHeight="1" zeroHeight="1" x14ac:dyDescent="0.2"/>
  <cols>
    <col min="1" max="1" width="10.7109375" customWidth="1"/>
    <col min="2" max="9" width="20.140625" customWidth="1"/>
    <col min="10" max="10" width="10.7109375" customWidth="1"/>
    <col min="11" max="26" width="10.7109375" hidden="1" customWidth="1"/>
    <col min="27" max="16384" width="14.42578125" hidden="1"/>
  </cols>
  <sheetData>
    <row r="1" spans="2:9" ht="12.75" customHeight="1" x14ac:dyDescent="0.2">
      <c r="B1" s="1"/>
      <c r="C1" s="2"/>
      <c r="D1" s="3"/>
      <c r="E1" s="3"/>
      <c r="F1" s="3"/>
    </row>
    <row r="2" spans="2:9" ht="12.75" customHeight="1" x14ac:dyDescent="0.2">
      <c r="C2" s="4"/>
      <c r="D2" s="4"/>
      <c r="E2" s="4"/>
    </row>
    <row r="3" spans="2:9" ht="37.5" customHeight="1" x14ac:dyDescent="0.25">
      <c r="B3" s="231" t="s">
        <v>2</v>
      </c>
      <c r="C3" s="232" t="s">
        <v>9</v>
      </c>
      <c r="D3" s="210"/>
      <c r="E3" s="210"/>
      <c r="F3" s="211"/>
      <c r="G3" s="233" t="s">
        <v>26</v>
      </c>
      <c r="H3" s="234" t="s">
        <v>33</v>
      </c>
      <c r="I3" s="211"/>
    </row>
    <row r="4" spans="2:9" ht="37.5" customHeight="1" x14ac:dyDescent="0.2">
      <c r="B4" s="221"/>
      <c r="C4" s="9" t="s">
        <v>40</v>
      </c>
      <c r="D4" s="10" t="s">
        <v>44</v>
      </c>
      <c r="E4" s="11" t="s">
        <v>46</v>
      </c>
      <c r="F4" s="10" t="s">
        <v>51</v>
      </c>
      <c r="G4" s="223"/>
      <c r="H4" s="12" t="s">
        <v>53</v>
      </c>
      <c r="I4" s="13" t="s">
        <v>64</v>
      </c>
    </row>
    <row r="5" spans="2:9" ht="37.5" customHeight="1" x14ac:dyDescent="0.2">
      <c r="B5" s="220">
        <v>1</v>
      </c>
      <c r="C5" s="222" t="s">
        <v>74</v>
      </c>
      <c r="D5" s="224" t="s">
        <v>82</v>
      </c>
      <c r="E5" s="226" t="s">
        <v>91</v>
      </c>
      <c r="F5" s="14" t="s">
        <v>96</v>
      </c>
      <c r="G5" s="15" t="s">
        <v>100</v>
      </c>
      <c r="H5" s="16" t="s">
        <v>105</v>
      </c>
      <c r="I5" s="17">
        <v>4</v>
      </c>
    </row>
    <row r="6" spans="2:9" ht="37.5" customHeight="1" x14ac:dyDescent="0.2">
      <c r="B6" s="221"/>
      <c r="C6" s="223"/>
      <c r="D6" s="225"/>
      <c r="E6" s="223"/>
      <c r="F6" s="18" t="s">
        <v>120</v>
      </c>
      <c r="G6" s="19" t="s">
        <v>123</v>
      </c>
      <c r="H6" s="20" t="s">
        <v>126</v>
      </c>
      <c r="I6" s="21" t="s">
        <v>134</v>
      </c>
    </row>
    <row r="7" spans="2:9" ht="37.5" customHeight="1" x14ac:dyDescent="0.2">
      <c r="B7" s="220">
        <v>2</v>
      </c>
      <c r="C7" s="222" t="s">
        <v>138</v>
      </c>
      <c r="D7" s="224" t="s">
        <v>140</v>
      </c>
      <c r="E7" s="226" t="s">
        <v>142</v>
      </c>
      <c r="F7" s="14" t="s">
        <v>143</v>
      </c>
      <c r="G7" s="15" t="s">
        <v>144</v>
      </c>
      <c r="H7" s="22" t="s">
        <v>146</v>
      </c>
      <c r="I7" s="21" t="s">
        <v>149</v>
      </c>
    </row>
    <row r="8" spans="2:9" ht="37.5" customHeight="1" x14ac:dyDescent="0.2">
      <c r="B8" s="221"/>
      <c r="C8" s="223"/>
      <c r="D8" s="225"/>
      <c r="E8" s="223"/>
      <c r="F8" s="18" t="s">
        <v>153</v>
      </c>
      <c r="G8" s="19" t="s">
        <v>154</v>
      </c>
      <c r="H8" s="23" t="s">
        <v>155</v>
      </c>
      <c r="I8" s="21" t="s">
        <v>159</v>
      </c>
    </row>
    <row r="9" spans="2:9" ht="37.5" customHeight="1" x14ac:dyDescent="0.2">
      <c r="B9" s="227">
        <v>3</v>
      </c>
      <c r="C9" s="228" t="s">
        <v>164</v>
      </c>
      <c r="D9" s="229" t="s">
        <v>168</v>
      </c>
      <c r="E9" s="230" t="s">
        <v>172</v>
      </c>
      <c r="F9" s="24" t="s">
        <v>179</v>
      </c>
      <c r="G9" s="25" t="s">
        <v>183</v>
      </c>
      <c r="H9" s="206" t="s">
        <v>187</v>
      </c>
      <c r="I9" s="208" t="s">
        <v>201</v>
      </c>
    </row>
    <row r="10" spans="2:9" ht="37.5" customHeight="1" x14ac:dyDescent="0.2">
      <c r="B10" s="221"/>
      <c r="C10" s="223"/>
      <c r="D10" s="225"/>
      <c r="E10" s="223"/>
      <c r="F10" s="18" t="s">
        <v>211</v>
      </c>
      <c r="G10" s="19" t="s">
        <v>212</v>
      </c>
      <c r="H10" s="207"/>
      <c r="I10" s="207"/>
    </row>
    <row r="11" spans="2:9" ht="12.75" customHeight="1" x14ac:dyDescent="0.2">
      <c r="C11" s="4"/>
      <c r="D11" s="4"/>
      <c r="E11" s="4"/>
    </row>
    <row r="12" spans="2:9" ht="12.75" customHeight="1" x14ac:dyDescent="0.2"/>
    <row r="13" spans="2:9" ht="12.75" customHeight="1" x14ac:dyDescent="0.2"/>
    <row r="14" spans="2:9" ht="12.75" customHeight="1" x14ac:dyDescent="0.2">
      <c r="B14" s="209" t="s">
        <v>218</v>
      </c>
      <c r="C14" s="210"/>
      <c r="D14" s="210"/>
      <c r="E14" s="210"/>
      <c r="F14" s="210"/>
      <c r="G14" s="210"/>
      <c r="H14" s="210"/>
      <c r="I14" s="211"/>
    </row>
    <row r="15" spans="2:9" ht="12.75" customHeight="1" x14ac:dyDescent="0.2">
      <c r="B15" s="27" t="s">
        <v>240</v>
      </c>
      <c r="C15" s="28" t="s">
        <v>243</v>
      </c>
      <c r="D15" s="29" t="s">
        <v>249</v>
      </c>
      <c r="E15" s="212" t="s">
        <v>254</v>
      </c>
      <c r="F15" s="210"/>
      <c r="G15" s="213"/>
      <c r="H15" s="212" t="s">
        <v>261</v>
      </c>
      <c r="I15" s="211"/>
    </row>
    <row r="16" spans="2:9" ht="84.75" customHeight="1" x14ac:dyDescent="0.2">
      <c r="B16" s="30" t="s">
        <v>264</v>
      </c>
      <c r="C16" s="199" t="s">
        <v>265</v>
      </c>
      <c r="D16" s="32">
        <v>4</v>
      </c>
      <c r="E16" s="190" t="s">
        <v>272</v>
      </c>
      <c r="F16" s="191"/>
      <c r="G16" s="192"/>
      <c r="H16" s="193" t="s">
        <v>280</v>
      </c>
      <c r="I16" s="194"/>
    </row>
    <row r="17" spans="2:9" ht="105.75" customHeight="1" x14ac:dyDescent="0.2">
      <c r="B17" s="34" t="s">
        <v>288</v>
      </c>
      <c r="C17" s="200"/>
      <c r="D17" s="35" t="s">
        <v>303</v>
      </c>
      <c r="E17" s="195" t="s">
        <v>305</v>
      </c>
      <c r="F17" s="196"/>
      <c r="G17" s="197"/>
      <c r="H17" s="195" t="s">
        <v>310</v>
      </c>
      <c r="I17" s="198"/>
    </row>
    <row r="18" spans="2:9" ht="105.75" customHeight="1" x14ac:dyDescent="0.2">
      <c r="B18" s="55" t="s">
        <v>315</v>
      </c>
      <c r="C18" s="201"/>
      <c r="D18" s="56" t="s">
        <v>354</v>
      </c>
      <c r="E18" s="202" t="s">
        <v>391</v>
      </c>
      <c r="F18" s="203"/>
      <c r="G18" s="204"/>
      <c r="H18" s="202" t="s">
        <v>394</v>
      </c>
      <c r="I18" s="205"/>
    </row>
    <row r="19" spans="2:9" ht="83.25" customHeight="1" x14ac:dyDescent="0.2">
      <c r="B19" s="37" t="s">
        <v>395</v>
      </c>
      <c r="C19" s="216" t="s">
        <v>529</v>
      </c>
      <c r="D19" s="36" t="s">
        <v>400</v>
      </c>
      <c r="E19" s="195" t="s">
        <v>401</v>
      </c>
      <c r="F19" s="196"/>
      <c r="G19" s="197"/>
      <c r="H19" s="195" t="s">
        <v>404</v>
      </c>
      <c r="I19" s="198"/>
    </row>
    <row r="20" spans="2:9" ht="66.75" customHeight="1" x14ac:dyDescent="0.2">
      <c r="B20" s="38" t="s">
        <v>405</v>
      </c>
      <c r="C20" s="217"/>
      <c r="D20" s="39" t="s">
        <v>411</v>
      </c>
      <c r="E20" s="214" t="s">
        <v>413</v>
      </c>
      <c r="F20" s="218"/>
      <c r="G20" s="219"/>
      <c r="H20" s="214" t="s">
        <v>422</v>
      </c>
      <c r="I20" s="215"/>
    </row>
    <row r="21" spans="2:9" ht="12.75" customHeight="1" x14ac:dyDescent="0.2"/>
    <row r="22" spans="2:9" ht="12.75" customHeight="1" x14ac:dyDescent="0.2">
      <c r="D22" s="48" t="s">
        <v>491</v>
      </c>
    </row>
    <row r="23" spans="2:9" ht="12.75" customHeight="1" x14ac:dyDescent="0.2">
      <c r="D23" s="46" t="s">
        <v>504</v>
      </c>
    </row>
    <row r="24" spans="2:9" ht="12.75" customHeight="1" x14ac:dyDescent="0.2">
      <c r="D24" s="47" t="s">
        <v>505</v>
      </c>
    </row>
    <row r="25" spans="2:9" ht="12.75" customHeight="1" x14ac:dyDescent="0.2">
      <c r="D25" s="46" t="s">
        <v>502</v>
      </c>
    </row>
    <row r="26" spans="2:9" ht="27" customHeight="1" x14ac:dyDescent="0.2">
      <c r="D26" s="54" t="s">
        <v>503</v>
      </c>
    </row>
    <row r="27" spans="2:9" ht="12.75" customHeight="1" x14ac:dyDescent="0.2"/>
    <row r="28" spans="2:9" ht="12.75" hidden="1" customHeight="1" x14ac:dyDescent="0.2"/>
    <row r="29" spans="2:9" ht="12.75" hidden="1" customHeight="1" x14ac:dyDescent="0.2"/>
    <row r="30" spans="2:9" ht="12.75" hidden="1" customHeight="1" x14ac:dyDescent="0.2"/>
    <row r="31" spans="2:9" ht="12.75" hidden="1" customHeight="1" x14ac:dyDescent="0.2"/>
    <row r="32" spans="2:9"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sheetData>
  <sheetProtection algorithmName="SHA-512" hashValue="VFC6Zdq4em0Xp6QbZpH3z2DkQrywOjyxWk2Q9VDGWFebrF2bD12lbf9D+h9qCf8jxQzfQl0mN9xp7Zbe/LLj+g==" saltValue="rynlEoY+tRt5CUJm4OsK+w==" spinCount="100000" sheet="1" objects="1" scenarios="1" selectLockedCells="1" selectUnlockedCells="1"/>
  <mergeCells count="33">
    <mergeCell ref="B3:B4"/>
    <mergeCell ref="C3:F3"/>
    <mergeCell ref="G3:G4"/>
    <mergeCell ref="H3:I3"/>
    <mergeCell ref="C5:C6"/>
    <mergeCell ref="D5:D6"/>
    <mergeCell ref="E5:E6"/>
    <mergeCell ref="B5:B6"/>
    <mergeCell ref="B7:B8"/>
    <mergeCell ref="C7:C8"/>
    <mergeCell ref="D7:D8"/>
    <mergeCell ref="E7:E8"/>
    <mergeCell ref="B9:B10"/>
    <mergeCell ref="C9:C10"/>
    <mergeCell ref="D9:D10"/>
    <mergeCell ref="E9:E10"/>
    <mergeCell ref="H19:I19"/>
    <mergeCell ref="H20:I20"/>
    <mergeCell ref="C19:C20"/>
    <mergeCell ref="E19:G19"/>
    <mergeCell ref="E20:G20"/>
    <mergeCell ref="H9:H10"/>
    <mergeCell ref="I9:I10"/>
    <mergeCell ref="B14:I14"/>
    <mergeCell ref="H15:I15"/>
    <mergeCell ref="E15:G15"/>
    <mergeCell ref="E16:G16"/>
    <mergeCell ref="H16:I16"/>
    <mergeCell ref="E17:G17"/>
    <mergeCell ref="H17:I17"/>
    <mergeCell ref="C16:C18"/>
    <mergeCell ref="E18:G18"/>
    <mergeCell ref="H18:I18"/>
  </mergeCells>
  <pageMargins left="0.70866141732283472" right="0.70866141732283472" top="0.74803149606299213" bottom="0.74803149606299213" header="0" footer="0"/>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00"/>
  <sheetViews>
    <sheetView workbookViewId="0"/>
  </sheetViews>
  <sheetFormatPr baseColWidth="10" defaultColWidth="14.42578125" defaultRowHeight="15" customHeight="1" x14ac:dyDescent="0.2"/>
  <cols>
    <col min="1" max="26" width="10.7109375" customWidth="1"/>
  </cols>
  <sheetData>
    <row r="1" spans="2:6" ht="12.75" customHeight="1" x14ac:dyDescent="0.2"/>
    <row r="2" spans="2:6" ht="12.75" customHeight="1" x14ac:dyDescent="0.2"/>
    <row r="3" spans="2:6" ht="12.75" customHeight="1" x14ac:dyDescent="0.2">
      <c r="B3" s="235" t="s">
        <v>457</v>
      </c>
      <c r="C3" s="210"/>
      <c r="D3" s="210"/>
      <c r="E3" s="210"/>
      <c r="F3" s="211"/>
    </row>
    <row r="4" spans="2:6" ht="12.75" customHeight="1" x14ac:dyDescent="0.2">
      <c r="B4" s="236" t="s">
        <v>458</v>
      </c>
      <c r="C4" s="235" t="s">
        <v>459</v>
      </c>
      <c r="D4" s="210"/>
      <c r="E4" s="210"/>
      <c r="F4" s="211"/>
    </row>
    <row r="5" spans="2:6" ht="12.75" customHeight="1" x14ac:dyDescent="0.2">
      <c r="B5" s="237"/>
      <c r="C5" s="40" t="s">
        <v>460</v>
      </c>
      <c r="D5" s="40" t="s">
        <v>461</v>
      </c>
      <c r="E5" s="40" t="s">
        <v>462</v>
      </c>
      <c r="F5" s="40" t="s">
        <v>463</v>
      </c>
    </row>
    <row r="6" spans="2:6" ht="12.75" customHeight="1" x14ac:dyDescent="0.2">
      <c r="B6" s="223"/>
      <c r="C6" s="41" t="s">
        <v>464</v>
      </c>
      <c r="D6" s="41" t="s">
        <v>465</v>
      </c>
      <c r="E6" s="41" t="s">
        <v>466</v>
      </c>
      <c r="F6" s="41" t="s">
        <v>467</v>
      </c>
    </row>
    <row r="7" spans="2:6" ht="12.75" customHeight="1" x14ac:dyDescent="0.2">
      <c r="B7" s="42" t="s">
        <v>468</v>
      </c>
      <c r="C7" s="238">
        <v>1</v>
      </c>
      <c r="D7" s="238">
        <v>2</v>
      </c>
      <c r="E7" s="239">
        <v>7</v>
      </c>
      <c r="F7" s="240">
        <v>10</v>
      </c>
    </row>
    <row r="8" spans="2:6" ht="12.75" customHeight="1" x14ac:dyDescent="0.2">
      <c r="B8" s="43" t="s">
        <v>469</v>
      </c>
      <c r="C8" s="223"/>
      <c r="D8" s="223"/>
      <c r="E8" s="223"/>
      <c r="F8" s="223"/>
    </row>
    <row r="9" spans="2:6" ht="12.75" customHeight="1" x14ac:dyDescent="0.2">
      <c r="B9" s="42" t="s">
        <v>470</v>
      </c>
      <c r="C9" s="238">
        <v>3</v>
      </c>
      <c r="D9" s="238">
        <v>4</v>
      </c>
      <c r="E9" s="239">
        <v>8</v>
      </c>
      <c r="F9" s="240">
        <v>11</v>
      </c>
    </row>
    <row r="10" spans="2:6" ht="12.75" customHeight="1" x14ac:dyDescent="0.2">
      <c r="B10" s="43" t="s">
        <v>471</v>
      </c>
      <c r="C10" s="223"/>
      <c r="D10" s="223"/>
      <c r="E10" s="223"/>
      <c r="F10" s="223"/>
    </row>
    <row r="11" spans="2:6" ht="12.75" customHeight="1" x14ac:dyDescent="0.2">
      <c r="B11" s="42" t="s">
        <v>472</v>
      </c>
      <c r="C11" s="239">
        <v>5</v>
      </c>
      <c r="D11" s="239">
        <v>6</v>
      </c>
      <c r="E11" s="240">
        <v>9</v>
      </c>
      <c r="F11" s="240">
        <v>12</v>
      </c>
    </row>
    <row r="12" spans="2:6" ht="12.75" customHeight="1" x14ac:dyDescent="0.2">
      <c r="B12" s="43" t="s">
        <v>473</v>
      </c>
      <c r="C12" s="223"/>
      <c r="D12" s="223"/>
      <c r="E12" s="223"/>
      <c r="F12" s="223"/>
    </row>
    <row r="13" spans="2:6" ht="12.75" customHeight="1" x14ac:dyDescent="0.2"/>
    <row r="14" spans="2:6" ht="12.75" customHeight="1" x14ac:dyDescent="0.2">
      <c r="C14" s="4" t="s">
        <v>474</v>
      </c>
      <c r="D14" s="4" t="s">
        <v>475</v>
      </c>
      <c r="E14" s="4" t="s">
        <v>476</v>
      </c>
      <c r="F14" s="4" t="s">
        <v>477</v>
      </c>
    </row>
    <row r="15" spans="2:6" ht="12.75" customHeight="1" x14ac:dyDescent="0.25">
      <c r="C15" s="4">
        <v>1</v>
      </c>
      <c r="D15" s="4">
        <v>1</v>
      </c>
      <c r="E15" s="44" t="str">
        <f t="shared" ref="E15:E26" si="0">+C15&amp;"-"&amp;D15</f>
        <v>1-1</v>
      </c>
      <c r="F15" s="4">
        <v>1</v>
      </c>
    </row>
    <row r="16" spans="2:6" ht="12.75" customHeight="1" x14ac:dyDescent="0.25">
      <c r="C16" s="4">
        <v>1</v>
      </c>
      <c r="D16" s="4">
        <v>2</v>
      </c>
      <c r="E16" s="44" t="str">
        <f t="shared" si="0"/>
        <v>1-2</v>
      </c>
      <c r="F16" s="4">
        <v>2</v>
      </c>
    </row>
    <row r="17" spans="3:6" ht="12.75" customHeight="1" x14ac:dyDescent="0.25">
      <c r="C17" s="4">
        <v>1</v>
      </c>
      <c r="D17" s="4">
        <v>3</v>
      </c>
      <c r="E17" s="44" t="str">
        <f t="shared" si="0"/>
        <v>1-3</v>
      </c>
      <c r="F17" s="4">
        <v>7</v>
      </c>
    </row>
    <row r="18" spans="3:6" ht="12.75" customHeight="1" x14ac:dyDescent="0.25">
      <c r="C18" s="4">
        <v>1</v>
      </c>
      <c r="D18" s="4">
        <v>4</v>
      </c>
      <c r="E18" s="44" t="str">
        <f t="shared" si="0"/>
        <v>1-4</v>
      </c>
      <c r="F18" s="4">
        <v>10</v>
      </c>
    </row>
    <row r="19" spans="3:6" ht="12.75" customHeight="1" x14ac:dyDescent="0.25">
      <c r="C19" s="4">
        <v>2</v>
      </c>
      <c r="D19" s="4">
        <v>1</v>
      </c>
      <c r="E19" s="44" t="str">
        <f t="shared" si="0"/>
        <v>2-1</v>
      </c>
      <c r="F19" s="4">
        <v>3</v>
      </c>
    </row>
    <row r="20" spans="3:6" ht="12.75" customHeight="1" x14ac:dyDescent="0.25">
      <c r="C20" s="4">
        <v>2</v>
      </c>
      <c r="D20" s="4">
        <v>2</v>
      </c>
      <c r="E20" s="44" t="str">
        <f t="shared" si="0"/>
        <v>2-2</v>
      </c>
      <c r="F20" s="4">
        <v>4</v>
      </c>
    </row>
    <row r="21" spans="3:6" ht="12.75" customHeight="1" x14ac:dyDescent="0.25">
      <c r="C21" s="4">
        <v>2</v>
      </c>
      <c r="D21" s="4">
        <v>3</v>
      </c>
      <c r="E21" s="44" t="str">
        <f t="shared" si="0"/>
        <v>2-3</v>
      </c>
      <c r="F21" s="4">
        <v>8</v>
      </c>
    </row>
    <row r="22" spans="3:6" ht="12.75" customHeight="1" x14ac:dyDescent="0.25">
      <c r="C22" s="4">
        <v>2</v>
      </c>
      <c r="D22" s="4">
        <v>4</v>
      </c>
      <c r="E22" s="44" t="str">
        <f t="shared" si="0"/>
        <v>2-4</v>
      </c>
      <c r="F22" s="4">
        <v>11</v>
      </c>
    </row>
    <row r="23" spans="3:6" ht="12.75" customHeight="1" x14ac:dyDescent="0.25">
      <c r="C23" s="4">
        <v>3</v>
      </c>
      <c r="D23" s="4">
        <v>1</v>
      </c>
      <c r="E23" s="44" t="str">
        <f t="shared" si="0"/>
        <v>3-1</v>
      </c>
      <c r="F23" s="4">
        <v>5</v>
      </c>
    </row>
    <row r="24" spans="3:6" ht="12.75" customHeight="1" x14ac:dyDescent="0.25">
      <c r="C24" s="4">
        <v>3</v>
      </c>
      <c r="D24" s="4">
        <v>2</v>
      </c>
      <c r="E24" s="44" t="str">
        <f t="shared" si="0"/>
        <v>3-2</v>
      </c>
      <c r="F24" s="4">
        <v>6</v>
      </c>
    </row>
    <row r="25" spans="3:6" ht="12.75" customHeight="1" x14ac:dyDescent="0.25">
      <c r="C25" s="4">
        <v>3</v>
      </c>
      <c r="D25" s="4">
        <v>3</v>
      </c>
      <c r="E25" s="44" t="str">
        <f t="shared" si="0"/>
        <v>3-3</v>
      </c>
      <c r="F25" s="4">
        <v>9</v>
      </c>
    </row>
    <row r="26" spans="3:6" ht="12.75" customHeight="1" x14ac:dyDescent="0.25">
      <c r="C26" s="4">
        <v>3</v>
      </c>
      <c r="D26" s="4">
        <v>4</v>
      </c>
      <c r="E26" s="44" t="str">
        <f t="shared" si="0"/>
        <v>3-4</v>
      </c>
      <c r="F26" s="4">
        <v>12</v>
      </c>
    </row>
    <row r="27" spans="3:6" ht="12.75" customHeight="1" x14ac:dyDescent="0.2"/>
    <row r="28" spans="3:6" ht="12.75" customHeight="1" x14ac:dyDescent="0.2"/>
    <row r="29" spans="3:6" ht="12.75" customHeight="1" x14ac:dyDescent="0.2"/>
    <row r="30" spans="3:6" ht="12.75" customHeight="1" x14ac:dyDescent="0.2"/>
    <row r="31" spans="3:6" ht="12.75" customHeight="1" x14ac:dyDescent="0.2"/>
    <row r="32" spans="3: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C9:C10"/>
    <mergeCell ref="D9:D10"/>
    <mergeCell ref="E9:E10"/>
    <mergeCell ref="F9:F10"/>
    <mergeCell ref="C11:C12"/>
    <mergeCell ref="D11:D12"/>
    <mergeCell ref="E11:E12"/>
    <mergeCell ref="F11:F12"/>
    <mergeCell ref="B3:F3"/>
    <mergeCell ref="B4:B6"/>
    <mergeCell ref="C4:F4"/>
    <mergeCell ref="C7:C8"/>
    <mergeCell ref="D7:D8"/>
    <mergeCell ref="E7:E8"/>
    <mergeCell ref="F7:F8"/>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IPERC</vt:lpstr>
      <vt:lpstr>PELIGROS </vt:lpstr>
      <vt:lpstr>GRADO PELIGROSIDAD </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gos_resegs01 Coordinacion SEL</dc:creator>
  <cp:lastModifiedBy>user</cp:lastModifiedBy>
  <cp:lastPrinted>2023-06-19T13:41:19Z</cp:lastPrinted>
  <dcterms:created xsi:type="dcterms:W3CDTF">2020-05-27T17:17:01Z</dcterms:created>
  <dcterms:modified xsi:type="dcterms:W3CDTF">2023-06-19T13:42:06Z</dcterms:modified>
</cp:coreProperties>
</file>